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onzalez\Desktop\PRESUPUESTO\2026\MENSUAL\WEB\05-Mayo\Sector Público\"/>
    </mc:Choice>
  </mc:AlternateContent>
  <bookViews>
    <workbookView xWindow="120" yWindow="1815" windowWidth="18915" windowHeight="10080" tabRatio="822"/>
  </bookViews>
  <sheets>
    <sheet name="A Abril" sheetId="10" r:id="rId1"/>
  </sheets>
  <calcPr calcId="162913"/>
</workbook>
</file>

<file path=xl/calcChain.xml><?xml version="1.0" encoding="utf-8"?>
<calcChain xmlns="http://schemas.openxmlformats.org/spreadsheetml/2006/main">
  <c r="I597" i="10" l="1"/>
  <c r="E597" i="10"/>
  <c r="E596" i="10"/>
  <c r="I595" i="10"/>
  <c r="E595" i="10"/>
  <c r="H594" i="10"/>
  <c r="I594" i="10" s="1"/>
  <c r="G594" i="10"/>
  <c r="F594" i="10"/>
  <c r="D594" i="10"/>
  <c r="C594" i="10"/>
  <c r="B594" i="10"/>
  <c r="I593" i="10"/>
  <c r="E593" i="10"/>
  <c r="I592" i="10"/>
  <c r="E592" i="10"/>
  <c r="H591" i="10"/>
  <c r="G591" i="10"/>
  <c r="F591" i="10"/>
  <c r="D591" i="10"/>
  <c r="C591" i="10"/>
  <c r="B591" i="10"/>
  <c r="E590" i="10"/>
  <c r="E589" i="10"/>
  <c r="E588" i="10"/>
  <c r="E587" i="10"/>
  <c r="E586" i="10"/>
  <c r="E585" i="10"/>
  <c r="H584" i="10"/>
  <c r="I584" i="10" s="1"/>
  <c r="G584" i="10"/>
  <c r="F584" i="10"/>
  <c r="D584" i="10"/>
  <c r="C584" i="10"/>
  <c r="B584" i="10"/>
  <c r="I583" i="10"/>
  <c r="E583" i="10"/>
  <c r="I582" i="10"/>
  <c r="E582" i="10"/>
  <c r="I581" i="10"/>
  <c r="E581" i="10"/>
  <c r="E580" i="10"/>
  <c r="I579" i="10"/>
  <c r="E579" i="10"/>
  <c r="I578" i="10"/>
  <c r="E578" i="10"/>
  <c r="I577" i="10"/>
  <c r="E577" i="10"/>
  <c r="I576" i="10"/>
  <c r="E576" i="10"/>
  <c r="I575" i="10"/>
  <c r="E575" i="10"/>
  <c r="I574" i="10"/>
  <c r="E574" i="10"/>
  <c r="I573" i="10"/>
  <c r="E573" i="10"/>
  <c r="I572" i="10"/>
  <c r="E572" i="10"/>
  <c r="E571" i="10"/>
  <c r="I570" i="10"/>
  <c r="E570" i="10"/>
  <c r="H569" i="10"/>
  <c r="G569" i="10"/>
  <c r="F569" i="10"/>
  <c r="D569" i="10"/>
  <c r="C569" i="10"/>
  <c r="B569" i="10"/>
  <c r="E568" i="10"/>
  <c r="E567" i="10"/>
  <c r="I566" i="10"/>
  <c r="E566" i="10"/>
  <c r="I565" i="10"/>
  <c r="E565" i="10"/>
  <c r="I564" i="10"/>
  <c r="E564" i="10"/>
  <c r="I563" i="10"/>
  <c r="E563" i="10"/>
  <c r="I562" i="10"/>
  <c r="E562" i="10"/>
  <c r="I561" i="10"/>
  <c r="E561" i="10"/>
  <c r="E560" i="10"/>
  <c r="I559" i="10"/>
  <c r="E559" i="10"/>
  <c r="E558" i="10"/>
  <c r="I557" i="10"/>
  <c r="E557" i="10"/>
  <c r="E556" i="10"/>
  <c r="I555" i="10"/>
  <c r="E555" i="10"/>
  <c r="I554" i="10"/>
  <c r="E554" i="10"/>
  <c r="I553" i="10"/>
  <c r="E553" i="10"/>
  <c r="I552" i="10"/>
  <c r="E552" i="10"/>
  <c r="I551" i="10"/>
  <c r="E551" i="10"/>
  <c r="I550" i="10"/>
  <c r="E550" i="10"/>
  <c r="I549" i="10"/>
  <c r="E549" i="10"/>
  <c r="I548" i="10"/>
  <c r="E548" i="10"/>
  <c r="I547" i="10"/>
  <c r="E547" i="10"/>
  <c r="I546" i="10"/>
  <c r="E546" i="10"/>
  <c r="I545" i="10"/>
  <c r="E545" i="10"/>
  <c r="I544" i="10"/>
  <c r="E544" i="10"/>
  <c r="I543" i="10"/>
  <c r="E543" i="10"/>
  <c r="I542" i="10"/>
  <c r="E542" i="10"/>
  <c r="E541" i="10"/>
  <c r="E540" i="10"/>
  <c r="I539" i="10"/>
  <c r="E539" i="10"/>
  <c r="I538" i="10"/>
  <c r="E538" i="10"/>
  <c r="I537" i="10"/>
  <c r="E537" i="10"/>
  <c r="I536" i="10"/>
  <c r="E536" i="10"/>
  <c r="E535" i="10"/>
  <c r="I534" i="10"/>
  <c r="E534" i="10"/>
  <c r="I533" i="10"/>
  <c r="E533" i="10"/>
  <c r="E532" i="10"/>
  <c r="I531" i="10"/>
  <c r="E531" i="10"/>
  <c r="I530" i="10"/>
  <c r="I529" i="10"/>
  <c r="E529" i="10"/>
  <c r="I528" i="10"/>
  <c r="E528" i="10"/>
  <c r="I527" i="10"/>
  <c r="E527" i="10"/>
  <c r="I526" i="10"/>
  <c r="E526" i="10"/>
  <c r="I525" i="10"/>
  <c r="E525" i="10"/>
  <c r="I524" i="10"/>
  <c r="E524" i="10"/>
  <c r="H523" i="10"/>
  <c r="G523" i="10"/>
  <c r="F523" i="10"/>
  <c r="D523" i="10"/>
  <c r="C523" i="10"/>
  <c r="B523" i="10"/>
  <c r="E522" i="10"/>
  <c r="I521" i="10"/>
  <c r="E521" i="10"/>
  <c r="I520" i="10"/>
  <c r="E520" i="10"/>
  <c r="I519" i="10"/>
  <c r="E519" i="10"/>
  <c r="E518" i="10"/>
  <c r="E517" i="10"/>
  <c r="E516" i="10"/>
  <c r="I515" i="10"/>
  <c r="E515" i="10"/>
  <c r="I514" i="10"/>
  <c r="E514" i="10"/>
  <c r="I513" i="10"/>
  <c r="E513" i="10"/>
  <c r="I512" i="10"/>
  <c r="E512" i="10"/>
  <c r="E511" i="10"/>
  <c r="I510" i="10"/>
  <c r="E510" i="10"/>
  <c r="I509" i="10"/>
  <c r="E509" i="10"/>
  <c r="E508" i="10"/>
  <c r="I507" i="10"/>
  <c r="E507" i="10"/>
  <c r="I506" i="10"/>
  <c r="E506" i="10"/>
  <c r="I505" i="10"/>
  <c r="E505" i="10"/>
  <c r="I504" i="10"/>
  <c r="E504" i="10"/>
  <c r="I503" i="10"/>
  <c r="E503" i="10"/>
  <c r="I502" i="10"/>
  <c r="E502" i="10"/>
  <c r="I501" i="10"/>
  <c r="E501" i="10"/>
  <c r="I500" i="10"/>
  <c r="E500" i="10"/>
  <c r="I499" i="10"/>
  <c r="E499" i="10"/>
  <c r="I498" i="10"/>
  <c r="E498" i="10"/>
  <c r="I497" i="10"/>
  <c r="E497" i="10"/>
  <c r="I496" i="10"/>
  <c r="E496" i="10"/>
  <c r="I495" i="10"/>
  <c r="E495" i="10"/>
  <c r="I494" i="10"/>
  <c r="E494" i="10"/>
  <c r="I493" i="10"/>
  <c r="E493" i="10"/>
  <c r="H492" i="10"/>
  <c r="H490" i="10" s="1"/>
  <c r="G492" i="10"/>
  <c r="F492" i="10"/>
  <c r="F490" i="10" s="1"/>
  <c r="F491" i="10" s="1"/>
  <c r="D492" i="10"/>
  <c r="E492" i="10" s="1"/>
  <c r="C492" i="10"/>
  <c r="B492" i="10"/>
  <c r="E594" i="10" l="1"/>
  <c r="I591" i="10"/>
  <c r="E591" i="10"/>
  <c r="E584" i="10"/>
  <c r="I569" i="10"/>
  <c r="E569" i="10"/>
  <c r="C490" i="10"/>
  <c r="C491" i="10" s="1"/>
  <c r="B490" i="10"/>
  <c r="B491" i="10" s="1"/>
  <c r="I523" i="10"/>
  <c r="E523" i="10"/>
  <c r="D490" i="10"/>
  <c r="D491" i="10" s="1"/>
  <c r="G490" i="10"/>
  <c r="G491" i="10" s="1"/>
  <c r="H491" i="10"/>
  <c r="I492" i="10"/>
  <c r="I477" i="10"/>
  <c r="E477" i="10"/>
  <c r="E476" i="10"/>
  <c r="I475" i="10"/>
  <c r="E475" i="10"/>
  <c r="H474" i="10"/>
  <c r="G474" i="10"/>
  <c r="F474" i="10"/>
  <c r="D474" i="10"/>
  <c r="E474" i="10" s="1"/>
  <c r="C474" i="10"/>
  <c r="B474" i="10"/>
  <c r="I473" i="10"/>
  <c r="E473" i="10"/>
  <c r="I472" i="10"/>
  <c r="E472" i="10"/>
  <c r="I471" i="10"/>
  <c r="H471" i="10"/>
  <c r="G471" i="10"/>
  <c r="F471" i="10"/>
  <c r="D471" i="10"/>
  <c r="C471" i="10"/>
  <c r="E471" i="10" s="1"/>
  <c r="B471" i="10"/>
  <c r="E470" i="10"/>
  <c r="E469" i="10"/>
  <c r="E468" i="10"/>
  <c r="E467" i="10"/>
  <c r="E466" i="10"/>
  <c r="E465" i="10"/>
  <c r="H464" i="10"/>
  <c r="I464" i="10" s="1"/>
  <c r="G464" i="10"/>
  <c r="F464" i="10"/>
  <c r="D464" i="10"/>
  <c r="E464" i="10" s="1"/>
  <c r="C464" i="10"/>
  <c r="B464" i="10"/>
  <c r="I463" i="10"/>
  <c r="E463" i="10"/>
  <c r="I462" i="10"/>
  <c r="E462" i="10"/>
  <c r="I461" i="10"/>
  <c r="E461" i="10"/>
  <c r="E460" i="10"/>
  <c r="I459" i="10"/>
  <c r="E459" i="10"/>
  <c r="I458" i="10"/>
  <c r="E458" i="10"/>
  <c r="I457" i="10"/>
  <c r="E457" i="10"/>
  <c r="I456" i="10"/>
  <c r="E456" i="10"/>
  <c r="I455" i="10"/>
  <c r="E455" i="10"/>
  <c r="I454" i="10"/>
  <c r="E454" i="10"/>
  <c r="I453" i="10"/>
  <c r="E453" i="10"/>
  <c r="I452" i="10"/>
  <c r="E452" i="10"/>
  <c r="E451" i="10"/>
  <c r="I450" i="10"/>
  <c r="E450" i="10"/>
  <c r="H449" i="10"/>
  <c r="G449" i="10"/>
  <c r="F449" i="10"/>
  <c r="D449" i="10"/>
  <c r="C449" i="10"/>
  <c r="B449" i="10"/>
  <c r="E448" i="10"/>
  <c r="E447" i="10"/>
  <c r="I446" i="10"/>
  <c r="E446" i="10"/>
  <c r="I445" i="10"/>
  <c r="E445" i="10"/>
  <c r="I444" i="10"/>
  <c r="E444" i="10"/>
  <c r="I443" i="10"/>
  <c r="E443" i="10"/>
  <c r="I442" i="10"/>
  <c r="E442" i="10"/>
  <c r="I441" i="10"/>
  <c r="E441" i="10"/>
  <c r="E440" i="10"/>
  <c r="I439" i="10"/>
  <c r="E439" i="10"/>
  <c r="E438" i="10"/>
  <c r="I437" i="10"/>
  <c r="E437" i="10"/>
  <c r="E436" i="10"/>
  <c r="I435" i="10"/>
  <c r="E435" i="10"/>
  <c r="I434" i="10"/>
  <c r="E434" i="10"/>
  <c r="I433" i="10"/>
  <c r="E433" i="10"/>
  <c r="I432" i="10"/>
  <c r="E432" i="10"/>
  <c r="I431" i="10"/>
  <c r="E431" i="10"/>
  <c r="I430" i="10"/>
  <c r="E430" i="10"/>
  <c r="I429" i="10"/>
  <c r="E429" i="10"/>
  <c r="I428" i="10"/>
  <c r="E428" i="10"/>
  <c r="I427" i="10"/>
  <c r="E427" i="10"/>
  <c r="I426" i="10"/>
  <c r="E426" i="10"/>
  <c r="I425" i="10"/>
  <c r="E425" i="10"/>
  <c r="I424" i="10"/>
  <c r="E424" i="10"/>
  <c r="I423" i="10"/>
  <c r="E423" i="10"/>
  <c r="I422" i="10"/>
  <c r="E422" i="10"/>
  <c r="E421" i="10"/>
  <c r="E420" i="10"/>
  <c r="I419" i="10"/>
  <c r="E419" i="10"/>
  <c r="I418" i="10"/>
  <c r="E418" i="10"/>
  <c r="I417" i="10"/>
  <c r="E417" i="10"/>
  <c r="I416" i="10"/>
  <c r="E416" i="10"/>
  <c r="E415" i="10"/>
  <c r="I414" i="10"/>
  <c r="E414" i="10"/>
  <c r="I413" i="10"/>
  <c r="E413" i="10"/>
  <c r="E412" i="10"/>
  <c r="I411" i="10"/>
  <c r="E411" i="10"/>
  <c r="I410" i="10"/>
  <c r="I409" i="10"/>
  <c r="E409" i="10"/>
  <c r="I408" i="10"/>
  <c r="E408" i="10"/>
  <c r="I407" i="10"/>
  <c r="E407" i="10"/>
  <c r="I406" i="10"/>
  <c r="E406" i="10"/>
  <c r="I405" i="10"/>
  <c r="E405" i="10"/>
  <c r="I404" i="10"/>
  <c r="E404" i="10"/>
  <c r="H403" i="10"/>
  <c r="G403" i="10"/>
  <c r="I403" i="10" s="1"/>
  <c r="F403" i="10"/>
  <c r="D403" i="10"/>
  <c r="C403" i="10"/>
  <c r="B403" i="10"/>
  <c r="E402" i="10"/>
  <c r="I401" i="10"/>
  <c r="E401" i="10"/>
  <c r="I400" i="10"/>
  <c r="E400" i="10"/>
  <c r="I399" i="10"/>
  <c r="E399" i="10"/>
  <c r="E398" i="10"/>
  <c r="E397" i="10"/>
  <c r="E396" i="10"/>
  <c r="I395" i="10"/>
  <c r="E395" i="10"/>
  <c r="I394" i="10"/>
  <c r="E394" i="10"/>
  <c r="I393" i="10"/>
  <c r="E393" i="10"/>
  <c r="I392" i="10"/>
  <c r="E392" i="10"/>
  <c r="E391" i="10"/>
  <c r="I390" i="10"/>
  <c r="E390" i="10"/>
  <c r="I389" i="10"/>
  <c r="E389" i="10"/>
  <c r="E388" i="10"/>
  <c r="I387" i="10"/>
  <c r="E387" i="10"/>
  <c r="I386" i="10"/>
  <c r="E386" i="10"/>
  <c r="I385" i="10"/>
  <c r="E385" i="10"/>
  <c r="I384" i="10"/>
  <c r="E384" i="10"/>
  <c r="I383" i="10"/>
  <c r="E383" i="10"/>
  <c r="I382" i="10"/>
  <c r="E382" i="10"/>
  <c r="I381" i="10"/>
  <c r="E381" i="10"/>
  <c r="I380" i="10"/>
  <c r="E380" i="10"/>
  <c r="I379" i="10"/>
  <c r="E379" i="10"/>
  <c r="I378" i="10"/>
  <c r="E378" i="10"/>
  <c r="I377" i="10"/>
  <c r="E377" i="10"/>
  <c r="I376" i="10"/>
  <c r="E376" i="10"/>
  <c r="I375" i="10"/>
  <c r="E375" i="10"/>
  <c r="I374" i="10"/>
  <c r="E374" i="10"/>
  <c r="I373" i="10"/>
  <c r="E373" i="10"/>
  <c r="H372" i="10"/>
  <c r="G372" i="10"/>
  <c r="F372" i="10"/>
  <c r="D372" i="10"/>
  <c r="C372" i="10"/>
  <c r="B372" i="10"/>
  <c r="E491" i="10" l="1"/>
  <c r="E490" i="10"/>
  <c r="I491" i="10"/>
  <c r="I490" i="10"/>
  <c r="I449" i="10"/>
  <c r="E449" i="10"/>
  <c r="E372" i="10"/>
  <c r="B370" i="10"/>
  <c r="B371" i="10" s="1"/>
  <c r="D370" i="10"/>
  <c r="D371" i="10" s="1"/>
  <c r="H370" i="10"/>
  <c r="H371" i="10" s="1"/>
  <c r="F370" i="10"/>
  <c r="F371" i="10" s="1"/>
  <c r="E403" i="10"/>
  <c r="G370" i="10"/>
  <c r="G371" i="10" s="1"/>
  <c r="I372" i="10"/>
  <c r="C370" i="10"/>
  <c r="C371" i="10" s="1"/>
  <c r="I474" i="10"/>
  <c r="I62" i="10"/>
  <c r="I182" i="10"/>
  <c r="I302" i="10"/>
  <c r="I371" i="10" l="1"/>
  <c r="I370" i="10"/>
  <c r="E371" i="10"/>
  <c r="E370" i="10"/>
  <c r="I230" i="10"/>
  <c r="I227" i="10"/>
  <c r="I357" i="10"/>
  <c r="E357" i="10"/>
  <c r="E356" i="10"/>
  <c r="I355" i="10"/>
  <c r="E355" i="10"/>
  <c r="H354" i="10"/>
  <c r="G354" i="10"/>
  <c r="F354" i="10"/>
  <c r="D354" i="10"/>
  <c r="C354" i="10"/>
  <c r="B354" i="10"/>
  <c r="I353" i="10"/>
  <c r="E353" i="10"/>
  <c r="I352" i="10"/>
  <c r="E352" i="10"/>
  <c r="H351" i="10"/>
  <c r="I351" i="10" s="1"/>
  <c r="G351" i="10"/>
  <c r="F351" i="10"/>
  <c r="D351" i="10"/>
  <c r="C351" i="10"/>
  <c r="B351" i="10"/>
  <c r="E350" i="10"/>
  <c r="E349" i="10"/>
  <c r="E348" i="10"/>
  <c r="E347" i="10"/>
  <c r="E346" i="10"/>
  <c r="E345" i="10"/>
  <c r="H344" i="10"/>
  <c r="G344" i="10"/>
  <c r="F344" i="10"/>
  <c r="D344" i="10"/>
  <c r="C344" i="10"/>
  <c r="B344" i="10"/>
  <c r="I343" i="10"/>
  <c r="E343" i="10"/>
  <c r="I342" i="10"/>
  <c r="E342" i="10"/>
  <c r="I341" i="10"/>
  <c r="E341" i="10"/>
  <c r="E340" i="10"/>
  <c r="I339" i="10"/>
  <c r="E339" i="10"/>
  <c r="I338" i="10"/>
  <c r="E338" i="10"/>
  <c r="I337" i="10"/>
  <c r="E337" i="10"/>
  <c r="I336" i="10"/>
  <c r="E336" i="10"/>
  <c r="I335" i="10"/>
  <c r="E335" i="10"/>
  <c r="I334" i="10"/>
  <c r="E334" i="10"/>
  <c r="I333" i="10"/>
  <c r="E333" i="10"/>
  <c r="I332" i="10"/>
  <c r="E332" i="10"/>
  <c r="E331" i="10"/>
  <c r="I330" i="10"/>
  <c r="E330" i="10"/>
  <c r="H329" i="10"/>
  <c r="G329" i="10"/>
  <c r="F329" i="10"/>
  <c r="D329" i="10"/>
  <c r="C329" i="10"/>
  <c r="B329" i="10"/>
  <c r="E328" i="10"/>
  <c r="E327" i="10"/>
  <c r="I326" i="10"/>
  <c r="E326" i="10"/>
  <c r="I325" i="10"/>
  <c r="E325" i="10"/>
  <c r="I324" i="10"/>
  <c r="E324" i="10"/>
  <c r="I323" i="10"/>
  <c r="E323" i="10"/>
  <c r="I322" i="10"/>
  <c r="E322" i="10"/>
  <c r="I321" i="10"/>
  <c r="E321" i="10"/>
  <c r="E320" i="10"/>
  <c r="I319" i="10"/>
  <c r="E319" i="10"/>
  <c r="E318" i="10"/>
  <c r="I317" i="10"/>
  <c r="E317" i="10"/>
  <c r="E316" i="10"/>
  <c r="I315" i="10"/>
  <c r="E315" i="10"/>
  <c r="I314" i="10"/>
  <c r="E314" i="10"/>
  <c r="I313" i="10"/>
  <c r="E313" i="10"/>
  <c r="I312" i="10"/>
  <c r="E312" i="10"/>
  <c r="I311" i="10"/>
  <c r="E311" i="10"/>
  <c r="I310" i="10"/>
  <c r="E310" i="10"/>
  <c r="I309" i="10"/>
  <c r="E309" i="10"/>
  <c r="I308" i="10"/>
  <c r="E308" i="10"/>
  <c r="I307" i="10"/>
  <c r="E307" i="10"/>
  <c r="I306" i="10"/>
  <c r="E306" i="10"/>
  <c r="I305" i="10"/>
  <c r="E305" i="10"/>
  <c r="I304" i="10"/>
  <c r="E304" i="10"/>
  <c r="I303" i="10"/>
  <c r="E303" i="10"/>
  <c r="E302" i="10"/>
  <c r="E301" i="10"/>
  <c r="E300" i="10"/>
  <c r="I299" i="10"/>
  <c r="E299" i="10"/>
  <c r="I298" i="10"/>
  <c r="E298" i="10"/>
  <c r="I297" i="10"/>
  <c r="E297" i="10"/>
  <c r="I296" i="10"/>
  <c r="E296" i="10"/>
  <c r="E295" i="10"/>
  <c r="I294" i="10"/>
  <c r="E294" i="10"/>
  <c r="I293" i="10"/>
  <c r="E293" i="10"/>
  <c r="E292" i="10"/>
  <c r="I291" i="10"/>
  <c r="E291" i="10"/>
  <c r="I290" i="10"/>
  <c r="I289" i="10"/>
  <c r="E289" i="10"/>
  <c r="I288" i="10"/>
  <c r="E288" i="10"/>
  <c r="I287" i="10"/>
  <c r="E287" i="10"/>
  <c r="I286" i="10"/>
  <c r="E286" i="10"/>
  <c r="I285" i="10"/>
  <c r="E285" i="10"/>
  <c r="I284" i="10"/>
  <c r="E284" i="10"/>
  <c r="H283" i="10"/>
  <c r="G283" i="10"/>
  <c r="F283" i="10"/>
  <c r="D283" i="10"/>
  <c r="C283" i="10"/>
  <c r="B283" i="10"/>
  <c r="E282" i="10"/>
  <c r="I281" i="10"/>
  <c r="E281" i="10"/>
  <c r="I280" i="10"/>
  <c r="E280" i="10"/>
  <c r="I279" i="10"/>
  <c r="E279" i="10"/>
  <c r="E278" i="10"/>
  <c r="E277" i="10"/>
  <c r="E276" i="10"/>
  <c r="I275" i="10"/>
  <c r="E275" i="10"/>
  <c r="I274" i="10"/>
  <c r="E274" i="10"/>
  <c r="I273" i="10"/>
  <c r="E273" i="10"/>
  <c r="I272" i="10"/>
  <c r="E272" i="10"/>
  <c r="E271" i="10"/>
  <c r="I270" i="10"/>
  <c r="E270" i="10"/>
  <c r="I269" i="10"/>
  <c r="E269" i="10"/>
  <c r="E268" i="10"/>
  <c r="I267" i="10"/>
  <c r="E267" i="10"/>
  <c r="I266" i="10"/>
  <c r="E266" i="10"/>
  <c r="I265" i="10"/>
  <c r="E265" i="10"/>
  <c r="I264" i="10"/>
  <c r="E264" i="10"/>
  <c r="I263" i="10"/>
  <c r="E263" i="10"/>
  <c r="I262" i="10"/>
  <c r="E262" i="10"/>
  <c r="I261" i="10"/>
  <c r="E261" i="10"/>
  <c r="I260" i="10"/>
  <c r="E260" i="10"/>
  <c r="I259" i="10"/>
  <c r="E259" i="10"/>
  <c r="I258" i="10"/>
  <c r="E258" i="10"/>
  <c r="I257" i="10"/>
  <c r="E257" i="10"/>
  <c r="I256" i="10"/>
  <c r="E256" i="10"/>
  <c r="I255" i="10"/>
  <c r="E255" i="10"/>
  <c r="I254" i="10"/>
  <c r="E254" i="10"/>
  <c r="I253" i="10"/>
  <c r="E253" i="10"/>
  <c r="H252" i="10"/>
  <c r="G252" i="10"/>
  <c r="F252" i="10"/>
  <c r="D252" i="10"/>
  <c r="C252" i="10"/>
  <c r="B252" i="10"/>
  <c r="I283" i="10" l="1"/>
  <c r="I354" i="10"/>
  <c r="E354" i="10"/>
  <c r="I344" i="10"/>
  <c r="F250" i="10"/>
  <c r="F251" i="10" s="1"/>
  <c r="H250" i="10"/>
  <c r="H251" i="10" s="1"/>
  <c r="E351" i="10"/>
  <c r="E344" i="10"/>
  <c r="I329" i="10"/>
  <c r="E329" i="10"/>
  <c r="E283" i="10"/>
  <c r="G250" i="10"/>
  <c r="G251" i="10" s="1"/>
  <c r="E252" i="10"/>
  <c r="C250" i="10"/>
  <c r="C251" i="10" s="1"/>
  <c r="B250" i="10"/>
  <c r="B251" i="10" s="1"/>
  <c r="I252" i="10"/>
  <c r="D250" i="10"/>
  <c r="I237" i="10"/>
  <c r="E237" i="10"/>
  <c r="E236" i="10"/>
  <c r="I235" i="10"/>
  <c r="E235" i="10"/>
  <c r="H234" i="10"/>
  <c r="G234" i="10"/>
  <c r="F234" i="10"/>
  <c r="D234" i="10"/>
  <c r="C234" i="10"/>
  <c r="B234" i="10"/>
  <c r="I233" i="10"/>
  <c r="E233" i="10"/>
  <c r="I232" i="10"/>
  <c r="E232" i="10"/>
  <c r="H231" i="10"/>
  <c r="G231" i="10"/>
  <c r="F231" i="10"/>
  <c r="D231" i="10"/>
  <c r="C231" i="10"/>
  <c r="E231" i="10" s="1"/>
  <c r="B231" i="10"/>
  <c r="E230" i="10"/>
  <c r="E229" i="10"/>
  <c r="E228" i="10"/>
  <c r="E227" i="10"/>
  <c r="E226" i="10"/>
  <c r="E225" i="10"/>
  <c r="H224" i="10"/>
  <c r="I224" i="10" s="1"/>
  <c r="G224" i="10"/>
  <c r="F224" i="10"/>
  <c r="D224" i="10"/>
  <c r="C224" i="10"/>
  <c r="B224" i="10"/>
  <c r="I223" i="10"/>
  <c r="E223" i="10"/>
  <c r="I222" i="10"/>
  <c r="E222" i="10"/>
  <c r="I221" i="10"/>
  <c r="E221" i="10"/>
  <c r="E220" i="10"/>
  <c r="I219" i="10"/>
  <c r="E219" i="10"/>
  <c r="I218" i="10"/>
  <c r="E218" i="10"/>
  <c r="I217" i="10"/>
  <c r="E217" i="10"/>
  <c r="I216" i="10"/>
  <c r="E216" i="10"/>
  <c r="I215" i="10"/>
  <c r="E215" i="10"/>
  <c r="I214" i="10"/>
  <c r="E214" i="10"/>
  <c r="I213" i="10"/>
  <c r="E213" i="10"/>
  <c r="I212" i="10"/>
  <c r="E212" i="10"/>
  <c r="E211" i="10"/>
  <c r="I210" i="10"/>
  <c r="E210" i="10"/>
  <c r="H209" i="10"/>
  <c r="G209" i="10"/>
  <c r="F209" i="10"/>
  <c r="D209" i="10"/>
  <c r="C209" i="10"/>
  <c r="B209" i="10"/>
  <c r="E208" i="10"/>
  <c r="E207" i="10"/>
  <c r="I206" i="10"/>
  <c r="E206" i="10"/>
  <c r="I205" i="10"/>
  <c r="E205" i="10"/>
  <c r="I204" i="10"/>
  <c r="E204" i="10"/>
  <c r="I203" i="10"/>
  <c r="E203" i="10"/>
  <c r="I202" i="10"/>
  <c r="E202" i="10"/>
  <c r="I201" i="10"/>
  <c r="E201" i="10"/>
  <c r="E200" i="10"/>
  <c r="I199" i="10"/>
  <c r="E199" i="10"/>
  <c r="E198" i="10"/>
  <c r="I197" i="10"/>
  <c r="E197" i="10"/>
  <c r="E196" i="10"/>
  <c r="I195" i="10"/>
  <c r="E195" i="10"/>
  <c r="I194" i="10"/>
  <c r="E194" i="10"/>
  <c r="I193" i="10"/>
  <c r="E193" i="10"/>
  <c r="I192" i="10"/>
  <c r="E192" i="10"/>
  <c r="I191" i="10"/>
  <c r="E191" i="10"/>
  <c r="I190" i="10"/>
  <c r="E190" i="10"/>
  <c r="I189" i="10"/>
  <c r="E189" i="10"/>
  <c r="I188" i="10"/>
  <c r="E188" i="10"/>
  <c r="I187" i="10"/>
  <c r="E187" i="10"/>
  <c r="I186" i="10"/>
  <c r="E186" i="10"/>
  <c r="I185" i="10"/>
  <c r="E185" i="10"/>
  <c r="I184" i="10"/>
  <c r="E184" i="10"/>
  <c r="I183" i="10"/>
  <c r="E183" i="10"/>
  <c r="E182" i="10"/>
  <c r="E181" i="10"/>
  <c r="E180" i="10"/>
  <c r="I179" i="10"/>
  <c r="E179" i="10"/>
  <c r="I178" i="10"/>
  <c r="E178" i="10"/>
  <c r="I177" i="10"/>
  <c r="E177" i="10"/>
  <c r="I176" i="10"/>
  <c r="E176" i="10"/>
  <c r="E175" i="10"/>
  <c r="I174" i="10"/>
  <c r="E174" i="10"/>
  <c r="I173" i="10"/>
  <c r="E173" i="10"/>
  <c r="E172" i="10"/>
  <c r="I171" i="10"/>
  <c r="E171" i="10"/>
  <c r="I170" i="10"/>
  <c r="I169" i="10"/>
  <c r="E169" i="10"/>
  <c r="I168" i="10"/>
  <c r="E168" i="10"/>
  <c r="I167" i="10"/>
  <c r="E167" i="10"/>
  <c r="I166" i="10"/>
  <c r="E166" i="10"/>
  <c r="I165" i="10"/>
  <c r="E165" i="10"/>
  <c r="I164" i="10"/>
  <c r="E164" i="10"/>
  <c r="H163" i="10"/>
  <c r="G163" i="10"/>
  <c r="F163" i="10"/>
  <c r="D163" i="10"/>
  <c r="C163" i="10"/>
  <c r="B163" i="10"/>
  <c r="E162" i="10"/>
  <c r="I161" i="10"/>
  <c r="E161" i="10"/>
  <c r="I160" i="10"/>
  <c r="E160" i="10"/>
  <c r="I159" i="10"/>
  <c r="E159" i="10"/>
  <c r="E158" i="10"/>
  <c r="E157" i="10"/>
  <c r="E156" i="10"/>
  <c r="I155" i="10"/>
  <c r="E155" i="10"/>
  <c r="I154" i="10"/>
  <c r="E154" i="10"/>
  <c r="I153" i="10"/>
  <c r="E153" i="10"/>
  <c r="I152" i="10"/>
  <c r="E152" i="10"/>
  <c r="E151" i="10"/>
  <c r="I150" i="10"/>
  <c r="E150" i="10"/>
  <c r="I149" i="10"/>
  <c r="E149" i="10"/>
  <c r="E148" i="10"/>
  <c r="I147" i="10"/>
  <c r="E147" i="10"/>
  <c r="I146" i="10"/>
  <c r="E146" i="10"/>
  <c r="I145" i="10"/>
  <c r="E145" i="10"/>
  <c r="I144" i="10"/>
  <c r="E144" i="10"/>
  <c r="I143" i="10"/>
  <c r="E143" i="10"/>
  <c r="I142" i="10"/>
  <c r="E142" i="10"/>
  <c r="I141" i="10"/>
  <c r="E141" i="10"/>
  <c r="I140" i="10"/>
  <c r="E140" i="10"/>
  <c r="I139" i="10"/>
  <c r="E139" i="10"/>
  <c r="I138" i="10"/>
  <c r="E138" i="10"/>
  <c r="I137" i="10"/>
  <c r="E137" i="10"/>
  <c r="I136" i="10"/>
  <c r="E136" i="10"/>
  <c r="I135" i="10"/>
  <c r="E135" i="10"/>
  <c r="I134" i="10"/>
  <c r="E134" i="10"/>
  <c r="I133" i="10"/>
  <c r="E133" i="10"/>
  <c r="H132" i="10"/>
  <c r="G132" i="10"/>
  <c r="F132" i="10"/>
  <c r="D132" i="10"/>
  <c r="C132" i="10"/>
  <c r="B132" i="10"/>
  <c r="I163" i="10" l="1"/>
  <c r="I250" i="10"/>
  <c r="I251" i="10"/>
  <c r="E250" i="10"/>
  <c r="D251" i="10"/>
  <c r="E251" i="10" s="1"/>
  <c r="E209" i="10"/>
  <c r="D130" i="10"/>
  <c r="D131" i="10" s="1"/>
  <c r="E224" i="10"/>
  <c r="E234" i="10"/>
  <c r="I231" i="10"/>
  <c r="E163" i="10"/>
  <c r="G130" i="10"/>
  <c r="G131" i="10" s="1"/>
  <c r="I234" i="10"/>
  <c r="F130" i="10"/>
  <c r="F131" i="10" s="1"/>
  <c r="I132" i="10"/>
  <c r="B130" i="10"/>
  <c r="B131" i="10" s="1"/>
  <c r="C130" i="10"/>
  <c r="C131" i="10" s="1"/>
  <c r="E132" i="10"/>
  <c r="I209" i="10"/>
  <c r="H130" i="10"/>
  <c r="I70" i="10"/>
  <c r="I65" i="10"/>
  <c r="I59" i="10"/>
  <c r="I44" i="10"/>
  <c r="I54" i="10"/>
  <c r="E52" i="10"/>
  <c r="B89" i="10"/>
  <c r="C89" i="10"/>
  <c r="D89" i="10"/>
  <c r="I14" i="10"/>
  <c r="I34" i="10"/>
  <c r="I35" i="10"/>
  <c r="I39" i="10"/>
  <c r="I130" i="10" l="1"/>
  <c r="H131" i="10"/>
  <c r="I131" i="10" s="1"/>
  <c r="E131" i="10"/>
  <c r="E130" i="10"/>
  <c r="G104" i="10"/>
  <c r="H104" i="10"/>
  <c r="F104" i="10"/>
  <c r="C104" i="10"/>
  <c r="D104" i="10"/>
  <c r="B104" i="10"/>
  <c r="G114" i="10"/>
  <c r="H114" i="10"/>
  <c r="F114" i="10"/>
  <c r="C114" i="10"/>
  <c r="D114" i="10"/>
  <c r="B114" i="10"/>
  <c r="G111" i="10"/>
  <c r="H111" i="10"/>
  <c r="F111" i="10"/>
  <c r="C111" i="10"/>
  <c r="D111" i="10"/>
  <c r="B111" i="10"/>
  <c r="E80" i="10"/>
  <c r="I114" i="10" l="1"/>
  <c r="E114" i="10"/>
  <c r="I111" i="10"/>
  <c r="E111" i="10"/>
  <c r="I110" i="10"/>
  <c r="E110" i="10"/>
  <c r="E109" i="10"/>
  <c r="I113" i="10"/>
  <c r="E113" i="10"/>
  <c r="I112" i="10"/>
  <c r="E112" i="10"/>
  <c r="E108" i="10"/>
  <c r="I107" i="10"/>
  <c r="E107" i="10"/>
  <c r="E106" i="10"/>
  <c r="E105" i="10"/>
  <c r="I103" i="10"/>
  <c r="E103" i="10"/>
  <c r="I102" i="10"/>
  <c r="E102" i="10"/>
  <c r="I101" i="10"/>
  <c r="E101" i="10"/>
  <c r="E100" i="10"/>
  <c r="I99" i="10"/>
  <c r="E99" i="10"/>
  <c r="I98" i="10"/>
  <c r="E98" i="10"/>
  <c r="I97" i="10"/>
  <c r="E97" i="10"/>
  <c r="I96" i="10"/>
  <c r="E96" i="10"/>
  <c r="I117" i="10"/>
  <c r="E117" i="10"/>
  <c r="E116" i="10"/>
  <c r="I95" i="10"/>
  <c r="E95" i="10"/>
  <c r="I94" i="10"/>
  <c r="E94" i="10"/>
  <c r="I93" i="10"/>
  <c r="E93" i="10"/>
  <c r="I92" i="10"/>
  <c r="E92" i="10"/>
  <c r="E91" i="10"/>
  <c r="I90" i="10"/>
  <c r="E90" i="10"/>
  <c r="I115" i="10"/>
  <c r="E115" i="10"/>
  <c r="H89" i="10"/>
  <c r="G89" i="10"/>
  <c r="F89" i="10"/>
  <c r="E89" i="10"/>
  <c r="E88" i="10"/>
  <c r="E87" i="10"/>
  <c r="I86" i="10"/>
  <c r="E86" i="10"/>
  <c r="I85" i="10"/>
  <c r="E85" i="10"/>
  <c r="I84" i="10"/>
  <c r="E84" i="10"/>
  <c r="I83" i="10"/>
  <c r="E83" i="10"/>
  <c r="I82" i="10"/>
  <c r="E82" i="10"/>
  <c r="I81" i="10"/>
  <c r="E81" i="10"/>
  <c r="I79" i="10"/>
  <c r="E79" i="10"/>
  <c r="E78" i="10"/>
  <c r="I77" i="10"/>
  <c r="E77" i="10"/>
  <c r="E76" i="10"/>
  <c r="I75" i="10"/>
  <c r="E75" i="10"/>
  <c r="I74" i="10"/>
  <c r="E74" i="10"/>
  <c r="I73" i="10"/>
  <c r="E73" i="10"/>
  <c r="I72" i="10"/>
  <c r="E72" i="10"/>
  <c r="I71" i="10"/>
  <c r="E71" i="10"/>
  <c r="E70" i="10"/>
  <c r="I69" i="10"/>
  <c r="E69" i="10"/>
  <c r="I68" i="10"/>
  <c r="E68" i="10"/>
  <c r="I67" i="10"/>
  <c r="E67" i="10"/>
  <c r="I66" i="10"/>
  <c r="E66" i="10"/>
  <c r="E65" i="10"/>
  <c r="I64" i="10"/>
  <c r="E64" i="10"/>
  <c r="I63" i="10"/>
  <c r="E63" i="10"/>
  <c r="E62" i="10"/>
  <c r="E61" i="10"/>
  <c r="E60" i="10"/>
  <c r="E59" i="10"/>
  <c r="I58" i="10"/>
  <c r="E58" i="10"/>
  <c r="I57" i="10"/>
  <c r="E57" i="10"/>
  <c r="I56" i="10"/>
  <c r="E56" i="10"/>
  <c r="E55" i="10"/>
  <c r="E54" i="10"/>
  <c r="I53" i="10"/>
  <c r="E53" i="10"/>
  <c r="I51" i="10"/>
  <c r="E51" i="10"/>
  <c r="I50" i="10"/>
  <c r="I49" i="10"/>
  <c r="E49" i="10"/>
  <c r="I48" i="10"/>
  <c r="E48" i="10"/>
  <c r="I47" i="10"/>
  <c r="E47" i="10"/>
  <c r="I46" i="10"/>
  <c r="E46" i="10"/>
  <c r="I45" i="10"/>
  <c r="E45" i="10"/>
  <c r="E44" i="10"/>
  <c r="H43" i="10"/>
  <c r="G43" i="10"/>
  <c r="F43" i="10"/>
  <c r="D43" i="10"/>
  <c r="C43" i="10"/>
  <c r="B43" i="10"/>
  <c r="E42" i="10"/>
  <c r="I41" i="10"/>
  <c r="E41" i="10"/>
  <c r="I40" i="10"/>
  <c r="E40" i="10"/>
  <c r="E39" i="10"/>
  <c r="E38" i="10"/>
  <c r="E37" i="10"/>
  <c r="E36" i="10"/>
  <c r="E35" i="10"/>
  <c r="E34" i="10"/>
  <c r="I33" i="10"/>
  <c r="E33" i="10"/>
  <c r="I32" i="10"/>
  <c r="E32" i="10"/>
  <c r="E31" i="10"/>
  <c r="I30" i="10"/>
  <c r="E30" i="10"/>
  <c r="I29" i="10"/>
  <c r="E29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E14" i="10"/>
  <c r="I13" i="10"/>
  <c r="E13" i="10"/>
  <c r="H12" i="10"/>
  <c r="G12" i="10"/>
  <c r="F12" i="10"/>
  <c r="D12" i="10"/>
  <c r="C12" i="10"/>
  <c r="B12" i="10"/>
  <c r="H10" i="10" l="1"/>
  <c r="H11" i="10" s="1"/>
  <c r="D10" i="10"/>
  <c r="D11" i="10" s="1"/>
  <c r="G10" i="10"/>
  <c r="G11" i="10" s="1"/>
  <c r="C10" i="10"/>
  <c r="C11" i="10" s="1"/>
  <c r="B10" i="10"/>
  <c r="B11" i="10" s="1"/>
  <c r="F10" i="10"/>
  <c r="F11" i="10" s="1"/>
  <c r="E104" i="10"/>
  <c r="I104" i="10"/>
  <c r="I89" i="10"/>
  <c r="I43" i="10"/>
  <c r="I12" i="10"/>
  <c r="E43" i="10"/>
  <c r="E12" i="10"/>
  <c r="I10" i="10" l="1"/>
  <c r="E11" i="10"/>
  <c r="I11" i="10"/>
  <c r="E10" i="10"/>
</calcChain>
</file>

<file path=xl/sharedStrings.xml><?xml version="1.0" encoding="utf-8"?>
<sst xmlns="http://schemas.openxmlformats.org/spreadsheetml/2006/main" count="1100" uniqueCount="129">
  <si>
    <t>MINISTERIO DE ECONOMÍA Y FINANZAS</t>
  </si>
  <si>
    <t>DIRECCIÓN DE PRESUPUESTO DE LA NACIÓN</t>
  </si>
  <si>
    <t>(En Millones de Balboas)</t>
  </si>
  <si>
    <t>Detalle</t>
  </si>
  <si>
    <t>Funcionamiento</t>
  </si>
  <si>
    <t>Inversión</t>
  </si>
  <si>
    <t>Ley</t>
  </si>
  <si>
    <t>Modificado</t>
  </si>
  <si>
    <t>Ejecutado</t>
  </si>
  <si>
    <t>Ejecución (%)</t>
  </si>
  <si>
    <t>Sector Público No Financiero</t>
  </si>
  <si>
    <t>Gobierno Central</t>
  </si>
  <si>
    <t>Asamblea Nacional</t>
  </si>
  <si>
    <t>Contraloría General de la República</t>
  </si>
  <si>
    <t>Fiscalía General de Cuentas</t>
  </si>
  <si>
    <t>Fiscalía General Electoral</t>
  </si>
  <si>
    <t>-</t>
  </si>
  <si>
    <t>Órgano Judicial</t>
  </si>
  <si>
    <t>Otros Gastos de la Administración</t>
  </si>
  <si>
    <t>Presidencia de la República</t>
  </si>
  <si>
    <t>Procuraduría de la Administración</t>
  </si>
  <si>
    <t>Procuraduría General de la Nación</t>
  </si>
  <si>
    <t>Tribunal Administrativo Tributario</t>
  </si>
  <si>
    <t>Tribunal de Cuentas</t>
  </si>
  <si>
    <t>Tribunal Electoral</t>
  </si>
  <si>
    <t>Servicio de la Deuda Pública</t>
  </si>
  <si>
    <t>Bingos Nacionales</t>
  </si>
  <si>
    <t>IDAAN</t>
  </si>
  <si>
    <t>IFARHU</t>
  </si>
  <si>
    <t>Zona Franca de Barú</t>
  </si>
  <si>
    <t>Zona Libre de Colón</t>
  </si>
  <si>
    <t>Defensoría del Pueblo</t>
  </si>
  <si>
    <t>Lotería Nacional de Beneficencia</t>
  </si>
  <si>
    <t>Sector Público</t>
  </si>
  <si>
    <t>Resto del Sector Púbico No Financiero</t>
  </si>
  <si>
    <t>Transporte Masivo de Panamá, S.A.</t>
  </si>
  <si>
    <t>Tribunal Adm. de Contrat. Públicas</t>
  </si>
  <si>
    <t>Superint. de Seguros y Reaseguros</t>
  </si>
  <si>
    <t>Caja de Seguro Social</t>
  </si>
  <si>
    <r>
      <t xml:space="preserve">EJECUCIÓN </t>
    </r>
    <r>
      <rPr>
        <b/>
        <u/>
        <sz val="11"/>
        <color theme="1"/>
        <rFont val="Calibri"/>
        <family val="2"/>
        <scheme val="minor"/>
      </rPr>
      <t>PRELIMINAR</t>
    </r>
    <r>
      <rPr>
        <b/>
        <sz val="11"/>
        <color theme="1"/>
        <rFont val="Calibri"/>
        <family val="2"/>
        <scheme val="minor"/>
      </rPr>
      <t xml:space="preserve"> DEL PRESUPUESTO MODIFICADO DE FUNCIONAMIENTO E INVERSIONES                                                         </t>
    </r>
  </si>
  <si>
    <t>Nota: Toda la información contenida en este informe es preliminar.</t>
  </si>
  <si>
    <t>Ministerio de Relaciones Exteriores</t>
  </si>
  <si>
    <t>Ministerio de Educación</t>
  </si>
  <si>
    <t>Ministerio de Comercio e Industrias</t>
  </si>
  <si>
    <t>Ministerio de Obras Públicas</t>
  </si>
  <si>
    <t>Ministerio de Desarrollo Agropecuario</t>
  </si>
  <si>
    <t>Ministerio de Salud</t>
  </si>
  <si>
    <t>Ministerio de Trabajo y Des. Laboral</t>
  </si>
  <si>
    <t>Minist. de Vivienda y Ord. Territorial</t>
  </si>
  <si>
    <t>Ministerio de Economía y Finanzas</t>
  </si>
  <si>
    <t>Ministerio de Gobierno</t>
  </si>
  <si>
    <t>Ministerio de Seguridad Pública</t>
  </si>
  <si>
    <t>Ministerio de Desarrollo Social</t>
  </si>
  <si>
    <t>Ministerio de Ambiente</t>
  </si>
  <si>
    <t>Ministerio de Cultura</t>
  </si>
  <si>
    <t>Tribunal Adm. de la Función Pública</t>
  </si>
  <si>
    <t>Autoridad Micro, Peq. y Med. Empresa</t>
  </si>
  <si>
    <t>Autoridad Tránsito y Transp. Terrestre</t>
  </si>
  <si>
    <t>Autoridad Nac. de los Serv. Públicos</t>
  </si>
  <si>
    <t>Autoridad Nac. de Administr. de Tierras</t>
  </si>
  <si>
    <t>Autoridad Nacional de Aduanas</t>
  </si>
  <si>
    <t>Inst. Conm. Gorgas de Est. de la Salud</t>
  </si>
  <si>
    <t>Autor. Prot. al Cons. y Def. de la Comp.</t>
  </si>
  <si>
    <t>Consejo de Administración del SIACAP</t>
  </si>
  <si>
    <t>Secretaría Nacional de Discapacidad</t>
  </si>
  <si>
    <t>Autoridad de los Rec. Acuát. de Panamá</t>
  </si>
  <si>
    <t>Dirección General de Contr. Públicas</t>
  </si>
  <si>
    <t>Sistema Estatal de Radio y Televisión</t>
  </si>
  <si>
    <t>Secret. Nac. de Ciencia, Tecnol. e Innov.</t>
  </si>
  <si>
    <t>Secret. Nac. de Niñez, Adoles. y Familia</t>
  </si>
  <si>
    <t>Instituto Panameño de Deportes</t>
  </si>
  <si>
    <t>Instituto Técnico Superior Especializado</t>
  </si>
  <si>
    <t>Instituto Pan. de Habilitación Especial</t>
  </si>
  <si>
    <t>Autoridad de Pasaportes de Panamá</t>
  </si>
  <si>
    <t>Instituto Pan. Autónomo Cooperativo</t>
  </si>
  <si>
    <t>Autoridad de Turismo de Panamá</t>
  </si>
  <si>
    <t>Autor. Nac. para Innov. Gubernamental</t>
  </si>
  <si>
    <t>Registro Público de Panamá</t>
  </si>
  <si>
    <t>Autor. Nac. Transp. y Acceso a la Info.</t>
  </si>
  <si>
    <t>Benem. Cuerpo Bomberos de Panamá</t>
  </si>
  <si>
    <t>Universidad Autónoma de Chiriquí</t>
  </si>
  <si>
    <t>Universidad de Panamá</t>
  </si>
  <si>
    <t>Universidad Marít. Internac. de Panamá</t>
  </si>
  <si>
    <t>Universidad Especial. de las Américas</t>
  </si>
  <si>
    <t>Universidad Tecnológica de Panamá</t>
  </si>
  <si>
    <t>Autoridad Marítima de Panamá</t>
  </si>
  <si>
    <t>Autoridad Aeronáutica Civil</t>
  </si>
  <si>
    <t>Instituto de Mercadeo Agropecuario</t>
  </si>
  <si>
    <t>Empresa de Generación Eléctrica, S.A.</t>
  </si>
  <si>
    <t>Empresa Mer. Nac. de Cadena de Frío</t>
  </si>
  <si>
    <t>Agencia Panamá-Pacífico</t>
  </si>
  <si>
    <t>Autoridad de Aseo Urb. y Domic.</t>
  </si>
  <si>
    <t>Siuperintendencia de Bancos</t>
  </si>
  <si>
    <t>Banco de Desarrollo Agropecuario</t>
  </si>
  <si>
    <t>Banco Hipotecario Nacional</t>
  </si>
  <si>
    <t>Superint. del Mercado de Valores</t>
  </si>
  <si>
    <t>Instituto de Seguro Agropecuario</t>
  </si>
  <si>
    <t>Aeropuerto Internac. de Tocumen, S.A.</t>
  </si>
  <si>
    <t>Empresa Nacional de Autopistas</t>
  </si>
  <si>
    <t>Empresa de Transmisión Eléctrica, S.A.</t>
  </si>
  <si>
    <t>Banco Nacional de Panamá</t>
  </si>
  <si>
    <t>Caja de Ahorros</t>
  </si>
  <si>
    <t>DEL SECTOR PÚBLICO, SIN TRANSFERENCIAS INTERINSTITUCIONALES</t>
  </si>
  <si>
    <t>Inst. Nac. de Form. Prof. y Cap. p. Des. Hum.</t>
  </si>
  <si>
    <t>Superintendencia de Sujetos No Financieros</t>
  </si>
  <si>
    <t>Empresa Metro de Panamá, S.A.</t>
  </si>
  <si>
    <t>Empresas Públicas</t>
  </si>
  <si>
    <t>Intermediarios Financieros</t>
  </si>
  <si>
    <t>Agencia Panameña de Alimentos</t>
  </si>
  <si>
    <t>Inst. de Innov. Agropecuaria de Panamá</t>
  </si>
  <si>
    <t>Autoridad Nac. de Descentralización</t>
  </si>
  <si>
    <t>Aut. para la Atrac. de Inv. y la Prom. de Exp.</t>
  </si>
  <si>
    <t>Inst. de Meteorol. e Hidrología de Panamá</t>
  </si>
  <si>
    <t>Caja de Seguro Social (Invers. Financieras)</t>
  </si>
  <si>
    <t>Ministerio de la Mujer</t>
  </si>
  <si>
    <t>Univeridad Auton. de Pueblos Indíg.</t>
  </si>
  <si>
    <t>Instit. Tecn. Sup. de Agrotec. Américas</t>
  </si>
  <si>
    <t>Agencia del Área Ec. Esp. de Aguadulce</t>
  </si>
  <si>
    <t>Fuente: Información del Consolidado de SIAFPA</t>
  </si>
  <si>
    <t>Secr. Nac. de Pol. y Des. Afropanameños</t>
  </si>
  <si>
    <t>Sector Público Financiero</t>
  </si>
  <si>
    <t>Otras Entidades del Sector Público</t>
  </si>
  <si>
    <t>Ejecutado = suma del Gasto Devengado y Pasivo Contingente</t>
  </si>
  <si>
    <t>Centro Nacional de Estudios en Técnicas de Imágenes Moleculares</t>
  </si>
  <si>
    <t>AL 28 DE FEBRERO DE 2026</t>
  </si>
  <si>
    <t>AL 31 DE MARZO DE 2026</t>
  </si>
  <si>
    <t>AL 30 DE ABRIL DE 2026</t>
  </si>
  <si>
    <t>AL 31 DE ENERO DE 2026</t>
  </si>
  <si>
    <t>AL 31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</si>
</sst>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25">
    <xf numFmtId="0" fontId="0" fillId="0" borderId="0" xfId="0"/>
    <xf numFmtId="164" fontId="0" fillId="0" borderId="11" xfId="0" applyNumberFormat="1" applyBorder="1"/>
    <xf numFmtId="164" fontId="0" fillId="0" borderId="1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165" fontId="0" fillId="0" borderId="6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5" fontId="0" fillId="0" borderId="15" xfId="1" applyNumberFormat="1" applyFont="1" applyBorder="1" applyAlignment="1">
      <alignment horizontal="right" wrapText="1"/>
    </xf>
    <xf numFmtId="165" fontId="0" fillId="0" borderId="8" xfId="1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5" fontId="0" fillId="0" borderId="8" xfId="0" applyNumberFormat="1" applyFill="1" applyBorder="1" applyAlignment="1">
      <alignment horizontal="right"/>
    </xf>
    <xf numFmtId="164" fontId="0" fillId="0" borderId="11" xfId="0" applyNumberFormat="1" applyFill="1" applyBorder="1"/>
    <xf numFmtId="164" fontId="0" fillId="0" borderId="5" xfId="0" applyNumberFormat="1" applyFill="1" applyBorder="1"/>
    <xf numFmtId="0" fontId="3" fillId="3" borderId="19" xfId="0" applyFont="1" applyFill="1" applyBorder="1" applyAlignment="1" applyProtection="1">
      <alignment horizontal="justify" vertical="distributed" wrapText="1"/>
      <protection locked="0"/>
    </xf>
    <xf numFmtId="164" fontId="0" fillId="0" borderId="14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14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28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27" xfId="0" applyNumberFormat="1" applyBorder="1"/>
    <xf numFmtId="164" fontId="0" fillId="0" borderId="29" xfId="0" applyNumberFormat="1" applyBorder="1"/>
    <xf numFmtId="165" fontId="0" fillId="0" borderId="24" xfId="1" applyNumberFormat="1" applyFont="1" applyBorder="1" applyAlignment="1">
      <alignment horizontal="right" wrapText="1"/>
    </xf>
    <xf numFmtId="165" fontId="0" fillId="0" borderId="25" xfId="1" applyNumberFormat="1" applyFont="1" applyBorder="1" applyAlignment="1">
      <alignment horizontal="right" wrapText="1"/>
    </xf>
    <xf numFmtId="164" fontId="0" fillId="0" borderId="11" xfId="0" applyNumberForma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3" fillId="3" borderId="31" xfId="0" applyNumberFormat="1" applyFont="1" applyFill="1" applyBorder="1" applyAlignment="1" applyProtection="1">
      <alignment horizontal="right" vertical="center" wrapText="1"/>
    </xf>
    <xf numFmtId="165" fontId="3" fillId="4" borderId="4" xfId="1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3" fillId="3" borderId="19" xfId="0" applyFont="1" applyFill="1" applyBorder="1" applyAlignment="1" applyProtection="1">
      <alignment horizontal="left" vertical="center" wrapText="1"/>
      <protection locked="0"/>
    </xf>
    <xf numFmtId="164" fontId="0" fillId="0" borderId="11" xfId="0" applyNumberFormat="1" applyFill="1" applyBorder="1" applyAlignment="1">
      <alignment horizontal="right"/>
    </xf>
    <xf numFmtId="164" fontId="0" fillId="0" borderId="5" xfId="0" applyNumberFormat="1" applyFill="1" applyBorder="1" applyAlignment="1">
      <alignment horizontal="right"/>
    </xf>
    <xf numFmtId="0" fontId="0" fillId="0" borderId="0" xfId="0"/>
    <xf numFmtId="0" fontId="10" fillId="0" borderId="21" xfId="0" applyFont="1" applyBorder="1" applyAlignment="1" applyProtection="1">
      <alignment vertical="center" wrapText="1"/>
      <protection locked="0"/>
    </xf>
    <xf numFmtId="0" fontId="11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 applyProtection="1">
      <alignment vertical="center" wrapText="1"/>
      <protection locked="0"/>
    </xf>
    <xf numFmtId="0" fontId="11" fillId="0" borderId="21" xfId="0" applyFont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0" fillId="0" borderId="20" xfId="0" applyFont="1" applyBorder="1" applyAlignment="1" applyProtection="1">
      <alignment vertical="center" wrapText="1"/>
      <protection locked="0"/>
    </xf>
    <xf numFmtId="0" fontId="10" fillId="0" borderId="21" xfId="0" applyFont="1" applyBorder="1" applyAlignment="1" applyProtection="1">
      <alignment horizontal="justify" readingOrder="2"/>
      <protection locked="0"/>
    </xf>
    <xf numFmtId="0" fontId="10" fillId="0" borderId="21" xfId="0" applyFont="1" applyBorder="1" applyAlignment="1" applyProtection="1">
      <alignment horizontal="justify"/>
      <protection locked="0"/>
    </xf>
    <xf numFmtId="0" fontId="10" fillId="0" borderId="23" xfId="0" applyFont="1" applyBorder="1" applyAlignment="1" applyProtection="1">
      <alignment vertical="center" wrapText="1"/>
      <protection locked="0"/>
    </xf>
    <xf numFmtId="0" fontId="3" fillId="3" borderId="17" xfId="0" applyFont="1" applyFill="1" applyBorder="1" applyAlignment="1" applyProtection="1">
      <alignment horizontal="justify" vertical="distributed" wrapText="1"/>
      <protection locked="0"/>
    </xf>
    <xf numFmtId="0" fontId="3" fillId="4" borderId="30" xfId="0" applyFont="1" applyFill="1" applyBorder="1" applyAlignment="1" applyProtection="1">
      <alignment horizontal="left" vertical="center" wrapText="1"/>
      <protection locked="0"/>
    </xf>
    <xf numFmtId="165" fontId="0" fillId="0" borderId="36" xfId="1" applyNumberFormat="1" applyFont="1" applyBorder="1" applyAlignment="1">
      <alignment horizontal="right" wrapText="1"/>
    </xf>
    <xf numFmtId="165" fontId="0" fillId="0" borderId="38" xfId="1" applyNumberFormat="1" applyFont="1" applyBorder="1" applyAlignment="1">
      <alignment horizontal="right" wrapText="1"/>
    </xf>
    <xf numFmtId="164" fontId="3" fillId="3" borderId="9" xfId="0" applyNumberFormat="1" applyFont="1" applyFill="1" applyBorder="1" applyAlignment="1" applyProtection="1">
      <alignment vertical="center" wrapText="1"/>
    </xf>
    <xf numFmtId="164" fontId="3" fillId="3" borderId="3" xfId="0" applyNumberFormat="1" applyFont="1" applyFill="1" applyBorder="1" applyAlignment="1" applyProtection="1">
      <alignment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164" fontId="3" fillId="3" borderId="9" xfId="0" applyNumberFormat="1" applyFont="1" applyFill="1" applyBorder="1" applyAlignment="1" applyProtection="1">
      <alignment horizontal="right" vertical="center" wrapText="1"/>
    </xf>
    <xf numFmtId="164" fontId="0" fillId="0" borderId="18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0" fontId="4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 applyProtection="1">
      <alignment horizontal="right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4" fontId="3" fillId="3" borderId="34" xfId="0" applyNumberFormat="1" applyFont="1" applyFill="1" applyBorder="1" applyAlignment="1" applyProtection="1">
      <alignment horizontal="right" vertical="center" wrapText="1"/>
    </xf>
    <xf numFmtId="165" fontId="3" fillId="3" borderId="35" xfId="1" applyNumberFormat="1" applyFont="1" applyFill="1" applyBorder="1" applyAlignment="1">
      <alignment horizontal="right" vertical="center" wrapText="1"/>
    </xf>
    <xf numFmtId="164" fontId="3" fillId="4" borderId="9" xfId="0" applyNumberFormat="1" applyFont="1" applyFill="1" applyBorder="1" applyAlignment="1" applyProtection="1">
      <alignment horizontal="right" vertical="center" wrapText="1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0" fontId="3" fillId="3" borderId="30" xfId="0" applyFont="1" applyFill="1" applyBorder="1" applyAlignment="1" applyProtection="1">
      <alignment horizontal="justify" vertical="distributed" wrapText="1"/>
      <protection locked="0"/>
    </xf>
    <xf numFmtId="164" fontId="0" fillId="0" borderId="7" xfId="0" applyNumberFormat="1" applyBorder="1" applyAlignment="1" applyProtection="1">
      <alignment horizontal="right"/>
      <protection locked="0"/>
    </xf>
    <xf numFmtId="166" fontId="0" fillId="0" borderId="11" xfId="0" applyNumberFormat="1" applyBorder="1"/>
    <xf numFmtId="166" fontId="0" fillId="0" borderId="5" xfId="0" applyNumberFormat="1" applyBorder="1"/>
    <xf numFmtId="164" fontId="0" fillId="0" borderId="0" xfId="0" applyNumberFormat="1" applyFill="1" applyBorder="1" applyProtection="1">
      <protection locked="0"/>
    </xf>
    <xf numFmtId="164" fontId="0" fillId="0" borderId="1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6" xfId="0" applyNumberFormat="1" applyBorder="1" applyAlignment="1" applyProtection="1">
      <alignment horizontal="right"/>
      <protection locked="0"/>
    </xf>
    <xf numFmtId="166" fontId="0" fillId="0" borderId="5" xfId="0" applyNumberFormat="1" applyBorder="1" applyAlignment="1">
      <alignment horizontal="right"/>
    </xf>
    <xf numFmtId="0" fontId="10" fillId="0" borderId="40" xfId="0" applyFont="1" applyBorder="1" applyAlignment="1" applyProtection="1">
      <alignment vertical="center" wrapText="1"/>
      <protection locked="0"/>
    </xf>
    <xf numFmtId="164" fontId="3" fillId="3" borderId="34" xfId="0" applyNumberFormat="1" applyFont="1" applyFill="1" applyBorder="1" applyAlignment="1" applyProtection="1">
      <alignment vertical="center" wrapText="1"/>
    </xf>
    <xf numFmtId="164" fontId="3" fillId="3" borderId="31" xfId="0" applyNumberFormat="1" applyFont="1" applyFill="1" applyBorder="1" applyAlignment="1" applyProtection="1">
      <alignment vertical="center" wrapText="1"/>
    </xf>
    <xf numFmtId="165" fontId="3" fillId="3" borderId="32" xfId="1" applyNumberFormat="1" applyFont="1" applyFill="1" applyBorder="1" applyAlignment="1">
      <alignment horizontal="right" vertical="center" wrapText="1"/>
    </xf>
    <xf numFmtId="164" fontId="3" fillId="3" borderId="33" xfId="0" applyNumberFormat="1" applyFont="1" applyFill="1" applyBorder="1" applyAlignment="1" applyProtection="1">
      <alignment horizontal="right" vertical="center" wrapText="1"/>
    </xf>
    <xf numFmtId="164" fontId="0" fillId="0" borderId="12" xfId="0" applyNumberFormat="1" applyFill="1" applyBorder="1"/>
    <xf numFmtId="164" fontId="0" fillId="0" borderId="7" xfId="0" applyNumberFormat="1" applyFill="1" applyBorder="1"/>
    <xf numFmtId="164" fontId="0" fillId="0" borderId="14" xfId="0" applyNumberFormat="1" applyBorder="1" applyAlignment="1" applyProtection="1">
      <alignment horizontal="right"/>
      <protection locked="0"/>
    </xf>
    <xf numFmtId="164" fontId="0" fillId="0" borderId="12" xfId="0" applyNumberFormat="1" applyFill="1" applyBorder="1" applyAlignment="1"/>
    <xf numFmtId="164" fontId="0" fillId="0" borderId="7" xfId="0" applyNumberFormat="1" applyFill="1" applyBorder="1" applyAlignment="1"/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 applyAlignment="1">
      <alignment horizontal="right"/>
    </xf>
    <xf numFmtId="166" fontId="0" fillId="0" borderId="11" xfId="0" applyNumberFormat="1" applyBorder="1" applyAlignment="1">
      <alignment horizontal="right"/>
    </xf>
    <xf numFmtId="164" fontId="0" fillId="0" borderId="12" xfId="0" applyNumberFormat="1" applyBorder="1" applyAlignment="1" applyProtection="1">
      <alignment horizontal="right"/>
      <protection locked="0"/>
    </xf>
    <xf numFmtId="0" fontId="10" fillId="0" borderId="40" xfId="0" applyFont="1" applyFill="1" applyBorder="1" applyAlignment="1" applyProtection="1">
      <alignment vertical="center" wrapText="1"/>
      <protection locked="0"/>
    </xf>
    <xf numFmtId="165" fontId="2" fillId="2" borderId="41" xfId="1" applyNumberFormat="1" applyFont="1" applyFill="1" applyBorder="1" applyAlignment="1">
      <alignment horizontal="right" vertical="center" wrapText="1"/>
    </xf>
    <xf numFmtId="165" fontId="3" fillId="4" borderId="3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0" fillId="0" borderId="21" xfId="0" applyFont="1" applyBorder="1" applyAlignment="1" applyProtection="1">
      <alignment vertical="center"/>
      <protection locked="0"/>
    </xf>
    <xf numFmtId="164" fontId="0" fillId="0" borderId="27" xfId="0" applyNumberFormat="1" applyBorder="1" applyAlignment="1" applyProtection="1">
      <alignment horizontal="right"/>
      <protection locked="0"/>
    </xf>
    <xf numFmtId="164" fontId="0" fillId="0" borderId="29" xfId="0" applyNumberFormat="1" applyBorder="1" applyAlignment="1" applyProtection="1">
      <alignment horizontal="right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Fill="1" applyBorder="1" applyAlignment="1" applyProtection="1">
      <alignment vertical="center" wrapText="1"/>
      <protection locked="0"/>
    </xf>
    <xf numFmtId="0" fontId="11" fillId="0" borderId="42" xfId="0" applyFont="1" applyBorder="1" applyAlignment="1">
      <alignment horizontal="justify" vertical="distributed"/>
    </xf>
    <xf numFmtId="0" fontId="10" fillId="0" borderId="42" xfId="0" applyFont="1" applyBorder="1"/>
    <xf numFmtId="0" fontId="10" fillId="0" borderId="44" xfId="0" applyFont="1" applyBorder="1" applyAlignment="1" applyProtection="1">
      <alignment vertical="center" wrapText="1"/>
      <protection locked="0"/>
    </xf>
    <xf numFmtId="165" fontId="0" fillId="0" borderId="45" xfId="1" applyNumberFormat="1" applyFont="1" applyBorder="1" applyAlignment="1">
      <alignment horizontal="right" wrapText="1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4" fillId="5" borderId="17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 2" xfId="3"/>
    <cellStyle name="Normal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B7712.525AA3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66674</xdr:rowOff>
    </xdr:from>
    <xdr:to>
      <xdr:col>0</xdr:col>
      <xdr:colOff>1377753</xdr:colOff>
      <xdr:row>3</xdr:row>
      <xdr:rowOff>76199</xdr:rowOff>
    </xdr:to>
    <xdr:pic>
      <xdr:nvPicPr>
        <xdr:cNvPr id="17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120</xdr:row>
      <xdr:rowOff>66674</xdr:rowOff>
    </xdr:from>
    <xdr:to>
      <xdr:col>0</xdr:col>
      <xdr:colOff>1377753</xdr:colOff>
      <xdr:row>123</xdr:row>
      <xdr:rowOff>76199</xdr:rowOff>
    </xdr:to>
    <xdr:pic>
      <xdr:nvPicPr>
        <xdr:cNvPr id="3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667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240</xdr:row>
      <xdr:rowOff>66674</xdr:rowOff>
    </xdr:from>
    <xdr:to>
      <xdr:col>0</xdr:col>
      <xdr:colOff>1377753</xdr:colOff>
      <xdr:row>243</xdr:row>
      <xdr:rowOff>76199</xdr:rowOff>
    </xdr:to>
    <xdr:pic>
      <xdr:nvPicPr>
        <xdr:cNvPr id="5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232505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360</xdr:row>
      <xdr:rowOff>66674</xdr:rowOff>
    </xdr:from>
    <xdr:to>
      <xdr:col>0</xdr:col>
      <xdr:colOff>1377753</xdr:colOff>
      <xdr:row>363</xdr:row>
      <xdr:rowOff>76199</xdr:rowOff>
    </xdr:to>
    <xdr:pic>
      <xdr:nvPicPr>
        <xdr:cNvPr id="6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63391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480</xdr:row>
      <xdr:rowOff>66674</xdr:rowOff>
    </xdr:from>
    <xdr:to>
      <xdr:col>0</xdr:col>
      <xdr:colOff>1377753</xdr:colOff>
      <xdr:row>483</xdr:row>
      <xdr:rowOff>76199</xdr:rowOff>
    </xdr:to>
    <xdr:pic>
      <xdr:nvPicPr>
        <xdr:cNvPr id="7" name="Imagen 1" descr="cid:image001.png@01DB7712.525AA33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69427724"/>
          <a:ext cx="130155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9"/>
  <sheetViews>
    <sheetView tabSelected="1" view="pageBreakPreview" zoomScaleNormal="100" zoomScaleSheetLayoutView="100" workbookViewId="0">
      <selection activeCell="A7" sqref="A7:I7"/>
    </sheetView>
  </sheetViews>
  <sheetFormatPr baseColWidth="10" defaultRowHeight="15" x14ac:dyDescent="0.25"/>
  <cols>
    <col min="1" max="1" width="35.42578125" style="38" customWidth="1"/>
    <col min="2" max="2" width="10.5703125" style="38" customWidth="1"/>
    <col min="3" max="3" width="12.7109375" style="38" customWidth="1"/>
    <col min="4" max="4" width="11.7109375" style="38" customWidth="1"/>
    <col min="5" max="5" width="11.7109375" style="6" customWidth="1"/>
    <col min="6" max="6" width="10.7109375" style="9" customWidth="1"/>
    <col min="7" max="7" width="12.7109375" style="9" customWidth="1"/>
    <col min="8" max="9" width="11.7109375" style="9" customWidth="1"/>
    <col min="10" max="10" width="11.42578125" style="38"/>
    <col min="11" max="11" width="40.140625" style="38" customWidth="1"/>
    <col min="12" max="16384" width="11.42578125" style="38"/>
  </cols>
  <sheetData>
    <row r="1" spans="1:11" x14ac:dyDescent="0.25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11" x14ac:dyDescent="0.25">
      <c r="A2" s="122" t="s">
        <v>1</v>
      </c>
      <c r="B2" s="122"/>
      <c r="C2" s="122"/>
      <c r="D2" s="122"/>
      <c r="E2" s="122"/>
      <c r="F2" s="122"/>
      <c r="G2" s="122"/>
      <c r="H2" s="122"/>
      <c r="I2" s="122"/>
    </row>
    <row r="3" spans="1:11" x14ac:dyDescent="0.25">
      <c r="A3" s="123" t="s">
        <v>39</v>
      </c>
      <c r="B3" s="123"/>
      <c r="C3" s="123"/>
      <c r="D3" s="123"/>
      <c r="E3" s="123"/>
      <c r="F3" s="123"/>
      <c r="G3" s="123"/>
      <c r="H3" s="123"/>
      <c r="I3" s="123"/>
    </row>
    <row r="4" spans="1:11" x14ac:dyDescent="0.25">
      <c r="A4" s="123" t="s">
        <v>102</v>
      </c>
      <c r="B4" s="123"/>
      <c r="C4" s="123"/>
      <c r="D4" s="123"/>
      <c r="E4" s="123"/>
      <c r="F4" s="123"/>
      <c r="G4" s="123"/>
      <c r="H4" s="123"/>
      <c r="I4" s="123"/>
    </row>
    <row r="5" spans="1:11" x14ac:dyDescent="0.25">
      <c r="A5" s="123" t="s">
        <v>127</v>
      </c>
      <c r="B5" s="123"/>
      <c r="C5" s="123"/>
      <c r="D5" s="123"/>
      <c r="E5" s="123"/>
      <c r="F5" s="123"/>
      <c r="G5" s="123"/>
      <c r="H5" s="123"/>
      <c r="I5" s="123"/>
    </row>
    <row r="6" spans="1:11" x14ac:dyDescent="0.25">
      <c r="A6" s="114" t="s">
        <v>2</v>
      </c>
      <c r="B6" s="114"/>
      <c r="C6" s="114"/>
      <c r="D6" s="114"/>
      <c r="E6" s="114"/>
      <c r="F6" s="114"/>
      <c r="G6" s="114"/>
      <c r="H6" s="114"/>
      <c r="I6" s="114"/>
    </row>
    <row r="7" spans="1:11" ht="6" customHeight="1" thickBot="1" x14ac:dyDescent="0.3">
      <c r="A7" s="115"/>
      <c r="B7" s="115"/>
      <c r="C7" s="115"/>
      <c r="D7" s="115"/>
      <c r="E7" s="115"/>
      <c r="F7" s="115"/>
      <c r="G7" s="115"/>
      <c r="H7" s="115"/>
      <c r="I7" s="115"/>
    </row>
    <row r="8" spans="1:11" x14ac:dyDescent="0.25">
      <c r="A8" s="116" t="s">
        <v>3</v>
      </c>
      <c r="B8" s="118" t="s">
        <v>4</v>
      </c>
      <c r="C8" s="119"/>
      <c r="D8" s="119"/>
      <c r="E8" s="120"/>
      <c r="F8" s="118" t="s">
        <v>5</v>
      </c>
      <c r="G8" s="119"/>
      <c r="H8" s="119"/>
      <c r="I8" s="121"/>
    </row>
    <row r="9" spans="1:11" ht="30.75" thickBot="1" x14ac:dyDescent="0.3">
      <c r="A9" s="117"/>
      <c r="B9" s="59" t="s">
        <v>6</v>
      </c>
      <c r="C9" s="60" t="s">
        <v>7</v>
      </c>
      <c r="D9" s="60" t="s">
        <v>8</v>
      </c>
      <c r="E9" s="61" t="s">
        <v>9</v>
      </c>
      <c r="F9" s="62" t="s">
        <v>6</v>
      </c>
      <c r="G9" s="60" t="s">
        <v>7</v>
      </c>
      <c r="H9" s="60" t="s">
        <v>8</v>
      </c>
      <c r="I9" s="63" t="s">
        <v>9</v>
      </c>
    </row>
    <row r="10" spans="1:11" ht="15.75" thickBot="1" x14ac:dyDescent="0.3">
      <c r="A10" s="34" t="s">
        <v>33</v>
      </c>
      <c r="B10" s="64">
        <f>B12+B43+B89+B104+B111+B114</f>
        <v>23712.433749000003</v>
      </c>
      <c r="C10" s="65">
        <f>C12+C43+C89+C104+C111+C114</f>
        <v>23712.433749000003</v>
      </c>
      <c r="D10" s="65">
        <f>D12+D43+D89+D104+D111+D114</f>
        <v>260.05231921999996</v>
      </c>
      <c r="E10" s="95">
        <f>D10/C10</f>
        <v>1.0966918114466713E-2</v>
      </c>
      <c r="F10" s="64">
        <f>F12+F43+F89+F104+F111+F114</f>
        <v>11188.168626000001</v>
      </c>
      <c r="G10" s="65">
        <f>G12+G43+G89+G104+G111+G114</f>
        <v>11188.168626000001</v>
      </c>
      <c r="H10" s="65">
        <f>H12+H43+H89+H104+H111+H114</f>
        <v>317.87160642999999</v>
      </c>
      <c r="I10" s="66">
        <f>H10/G10</f>
        <v>2.8411406464799199E-2</v>
      </c>
      <c r="K10" s="97"/>
    </row>
    <row r="11" spans="1:11" ht="15.75" thickBot="1" x14ac:dyDescent="0.3">
      <c r="A11" s="49" t="s">
        <v>10</v>
      </c>
      <c r="B11" s="69">
        <f>B10-B111-B114</f>
        <v>22104.752940000002</v>
      </c>
      <c r="C11" s="70">
        <f>C10-C111-C114</f>
        <v>22104.752940000002</v>
      </c>
      <c r="D11" s="70">
        <f>D10-D111-D114</f>
        <v>153.39252844999999</v>
      </c>
      <c r="E11" s="96">
        <f>D11/C11</f>
        <v>6.9393459798605638E-3</v>
      </c>
      <c r="F11" s="69">
        <f>F10-F50-F111-F114</f>
        <v>5490.7764340000003</v>
      </c>
      <c r="G11" s="70">
        <f>G10-G50-G111-G114</f>
        <v>5490.7764340000003</v>
      </c>
      <c r="H11" s="70">
        <f>H10-H50-H111-H114</f>
        <v>11.31087943</v>
      </c>
      <c r="I11" s="33">
        <f>H11/G11</f>
        <v>2.0599781407891135E-3</v>
      </c>
    </row>
    <row r="12" spans="1:11" ht="15.75" thickBot="1" x14ac:dyDescent="0.3">
      <c r="A12" s="35" t="s">
        <v>11</v>
      </c>
      <c r="B12" s="67">
        <f>SUM(B13:B42)</f>
        <v>14759.386319000001</v>
      </c>
      <c r="C12" s="32">
        <f>SUM(C13:C42)</f>
        <v>14759.386319000001</v>
      </c>
      <c r="D12" s="32">
        <f>SUM(D13:D42)</f>
        <v>6.2398456500000004</v>
      </c>
      <c r="E12" s="68">
        <f>D12/C12</f>
        <v>4.2277134801786063E-4</v>
      </c>
      <c r="F12" s="67">
        <f>SUM(F13:F42)</f>
        <v>3163.6036519999993</v>
      </c>
      <c r="G12" s="32">
        <f>SUM(G13:G42)</f>
        <v>3163.6036519999993</v>
      </c>
      <c r="H12" s="32">
        <f>SUM(H13:H42)</f>
        <v>0</v>
      </c>
      <c r="I12" s="83">
        <f>H12/G12</f>
        <v>0</v>
      </c>
    </row>
    <row r="13" spans="1:11" x14ac:dyDescent="0.25">
      <c r="A13" s="94" t="s">
        <v>12</v>
      </c>
      <c r="B13" s="20">
        <v>95.7</v>
      </c>
      <c r="C13" s="21">
        <v>95.7</v>
      </c>
      <c r="D13" s="21">
        <v>3.7439999999999999E-3</v>
      </c>
      <c r="E13" s="7">
        <f>D13/C13</f>
        <v>3.9122257053291537E-5</v>
      </c>
      <c r="F13" s="14">
        <v>3</v>
      </c>
      <c r="G13" s="15">
        <v>3</v>
      </c>
      <c r="H13" s="15">
        <v>0</v>
      </c>
      <c r="I13" s="7">
        <f>H13/G13</f>
        <v>0</v>
      </c>
    </row>
    <row r="14" spans="1:11" x14ac:dyDescent="0.25">
      <c r="A14" s="39" t="s">
        <v>13</v>
      </c>
      <c r="B14" s="1">
        <v>127.12531199999999</v>
      </c>
      <c r="C14" s="4">
        <v>127.12531199999999</v>
      </c>
      <c r="D14" s="4">
        <v>0</v>
      </c>
      <c r="E14" s="5">
        <f>D14/C14</f>
        <v>0</v>
      </c>
      <c r="F14" s="30">
        <v>0.8</v>
      </c>
      <c r="G14" s="31">
        <v>0.8</v>
      </c>
      <c r="H14" s="31">
        <v>0</v>
      </c>
      <c r="I14" s="5">
        <f t="shared" ref="I14:I27" si="0">H14/G14</f>
        <v>0</v>
      </c>
    </row>
    <row r="15" spans="1:11" x14ac:dyDescent="0.25">
      <c r="A15" s="39" t="s">
        <v>19</v>
      </c>
      <c r="B15" s="1">
        <v>172.42388199999999</v>
      </c>
      <c r="C15" s="4">
        <v>172.42388199999999</v>
      </c>
      <c r="D15" s="4">
        <v>1.679657E-2</v>
      </c>
      <c r="E15" s="5">
        <f t="shared" ref="E15:E37" si="1">D15/C15</f>
        <v>9.7414405737599632E-5</v>
      </c>
      <c r="F15" s="16">
        <v>40.009931999999999</v>
      </c>
      <c r="G15" s="17">
        <v>40.009931999999999</v>
      </c>
      <c r="H15" s="17">
        <v>0</v>
      </c>
      <c r="I15" s="5">
        <f t="shared" si="0"/>
        <v>0</v>
      </c>
    </row>
    <row r="16" spans="1:11" x14ac:dyDescent="0.25">
      <c r="A16" s="39" t="s">
        <v>41</v>
      </c>
      <c r="B16" s="1">
        <v>69.820733000000004</v>
      </c>
      <c r="C16" s="4">
        <v>69.820733000000004</v>
      </c>
      <c r="D16" s="4">
        <v>1.0458404699999999</v>
      </c>
      <c r="E16" s="5">
        <f t="shared" si="1"/>
        <v>1.4978938562561351E-2</v>
      </c>
      <c r="F16" s="16">
        <v>11.206742</v>
      </c>
      <c r="G16" s="17">
        <v>11.206742</v>
      </c>
      <c r="H16" s="17">
        <v>0</v>
      </c>
      <c r="I16" s="5">
        <f t="shared" si="0"/>
        <v>0</v>
      </c>
    </row>
    <row r="17" spans="1:9" x14ac:dyDescent="0.25">
      <c r="A17" s="40" t="s">
        <v>42</v>
      </c>
      <c r="B17" s="1">
        <v>2138.047161</v>
      </c>
      <c r="C17" s="4">
        <v>2138.047161</v>
      </c>
      <c r="D17" s="4">
        <v>0</v>
      </c>
      <c r="E17" s="5">
        <f t="shared" si="1"/>
        <v>0</v>
      </c>
      <c r="F17" s="16">
        <v>1501.485279</v>
      </c>
      <c r="G17" s="17">
        <v>1501.485279</v>
      </c>
      <c r="H17" s="17">
        <v>0</v>
      </c>
      <c r="I17" s="5">
        <f t="shared" si="0"/>
        <v>0</v>
      </c>
    </row>
    <row r="18" spans="1:9" x14ac:dyDescent="0.25">
      <c r="A18" s="41" t="s">
        <v>43</v>
      </c>
      <c r="B18" s="1">
        <v>25.757228000000001</v>
      </c>
      <c r="C18" s="4">
        <v>25.757228000000001</v>
      </c>
      <c r="D18" s="4">
        <v>6.4155749999999998E-2</v>
      </c>
      <c r="E18" s="5">
        <f t="shared" si="1"/>
        <v>2.4907862756038809E-3</v>
      </c>
      <c r="F18" s="16">
        <v>0.873838</v>
      </c>
      <c r="G18" s="17">
        <v>0.873838</v>
      </c>
      <c r="H18" s="17">
        <v>0</v>
      </c>
      <c r="I18" s="5">
        <f t="shared" si="0"/>
        <v>0</v>
      </c>
    </row>
    <row r="19" spans="1:9" x14ac:dyDescent="0.25">
      <c r="A19" s="41" t="s">
        <v>44</v>
      </c>
      <c r="B19" s="1">
        <v>40.321375000000003</v>
      </c>
      <c r="C19" s="4">
        <v>40.321375000000003</v>
      </c>
      <c r="D19" s="4">
        <v>0</v>
      </c>
      <c r="E19" s="5">
        <f t="shared" si="1"/>
        <v>0</v>
      </c>
      <c r="F19" s="16">
        <v>674.81037900000001</v>
      </c>
      <c r="G19" s="17">
        <v>674.81037900000001</v>
      </c>
      <c r="H19" s="17">
        <v>0</v>
      </c>
      <c r="I19" s="5">
        <f t="shared" si="0"/>
        <v>0</v>
      </c>
    </row>
    <row r="20" spans="1:9" x14ac:dyDescent="0.25">
      <c r="A20" s="39" t="s">
        <v>45</v>
      </c>
      <c r="B20" s="1">
        <v>78.649984000000003</v>
      </c>
      <c r="C20" s="4">
        <v>78.649984000000003</v>
      </c>
      <c r="D20" s="4">
        <v>0</v>
      </c>
      <c r="E20" s="5">
        <f t="shared" si="1"/>
        <v>0</v>
      </c>
      <c r="F20" s="16">
        <v>52.241073</v>
      </c>
      <c r="G20" s="17">
        <v>52.241073</v>
      </c>
      <c r="H20" s="17">
        <v>0</v>
      </c>
      <c r="I20" s="5">
        <f t="shared" si="0"/>
        <v>0</v>
      </c>
    </row>
    <row r="21" spans="1:9" x14ac:dyDescent="0.25">
      <c r="A21" s="41" t="s">
        <v>46</v>
      </c>
      <c r="B21" s="1">
        <v>1534.174225</v>
      </c>
      <c r="C21" s="4">
        <v>1534.174225</v>
      </c>
      <c r="D21" s="4">
        <v>0</v>
      </c>
      <c r="E21" s="5">
        <f t="shared" si="1"/>
        <v>0</v>
      </c>
      <c r="F21" s="16">
        <v>303.899</v>
      </c>
      <c r="G21" s="17">
        <v>303.899</v>
      </c>
      <c r="H21" s="17">
        <v>0</v>
      </c>
      <c r="I21" s="5">
        <f t="shared" si="0"/>
        <v>0</v>
      </c>
    </row>
    <row r="22" spans="1:9" x14ac:dyDescent="0.25">
      <c r="A22" s="42" t="s">
        <v>47</v>
      </c>
      <c r="B22" s="1">
        <v>35.581921999999999</v>
      </c>
      <c r="C22" s="4">
        <v>35.581921999999999</v>
      </c>
      <c r="D22" s="4">
        <v>5.3550000000000004E-3</v>
      </c>
      <c r="E22" s="5">
        <f t="shared" si="1"/>
        <v>1.5049777243623884E-4</v>
      </c>
      <c r="F22" s="16">
        <v>2.1181480000000001</v>
      </c>
      <c r="G22" s="17">
        <v>2.1181480000000001</v>
      </c>
      <c r="H22" s="17">
        <v>0</v>
      </c>
      <c r="I22" s="5">
        <f t="shared" si="0"/>
        <v>0</v>
      </c>
    </row>
    <row r="23" spans="1:9" x14ac:dyDescent="0.25">
      <c r="A23" s="42" t="s">
        <v>48</v>
      </c>
      <c r="B23" s="1">
        <v>13.876048000000001</v>
      </c>
      <c r="C23" s="4">
        <v>13.876048000000001</v>
      </c>
      <c r="D23" s="4">
        <v>0</v>
      </c>
      <c r="E23" s="5">
        <f t="shared" si="1"/>
        <v>0</v>
      </c>
      <c r="F23" s="16">
        <v>52.899892999999999</v>
      </c>
      <c r="G23" s="17">
        <v>52.899892999999999</v>
      </c>
      <c r="H23" s="17">
        <v>0</v>
      </c>
      <c r="I23" s="5">
        <f t="shared" si="0"/>
        <v>0</v>
      </c>
    </row>
    <row r="24" spans="1:9" x14ac:dyDescent="0.25">
      <c r="A24" s="42" t="s">
        <v>49</v>
      </c>
      <c r="B24" s="1">
        <v>475.05613799999998</v>
      </c>
      <c r="C24" s="4">
        <v>475.05613799999998</v>
      </c>
      <c r="D24" s="4">
        <v>1.5E-3</v>
      </c>
      <c r="E24" s="5">
        <f t="shared" si="1"/>
        <v>3.157521564325099E-6</v>
      </c>
      <c r="F24" s="16">
        <v>101.077371</v>
      </c>
      <c r="G24" s="17">
        <v>101.077371</v>
      </c>
      <c r="H24" s="17">
        <v>0</v>
      </c>
      <c r="I24" s="5">
        <f t="shared" si="0"/>
        <v>0</v>
      </c>
    </row>
    <row r="25" spans="1:9" x14ac:dyDescent="0.25">
      <c r="A25" s="42" t="s">
        <v>50</v>
      </c>
      <c r="B25" s="1">
        <v>134.22523699999999</v>
      </c>
      <c r="C25" s="4">
        <v>134.22523699999999</v>
      </c>
      <c r="D25" s="4">
        <v>2.0119999999999999E-3</v>
      </c>
      <c r="E25" s="5">
        <f t="shared" si="1"/>
        <v>1.4989729539460601E-5</v>
      </c>
      <c r="F25" s="16">
        <v>17.100000000000001</v>
      </c>
      <c r="G25" s="17">
        <v>17.100000000000001</v>
      </c>
      <c r="H25" s="17">
        <v>0</v>
      </c>
      <c r="I25" s="5">
        <f t="shared" si="0"/>
        <v>0</v>
      </c>
    </row>
    <row r="26" spans="1:9" x14ac:dyDescent="0.25">
      <c r="A26" s="42" t="s">
        <v>51</v>
      </c>
      <c r="B26" s="1">
        <v>943.19269299999996</v>
      </c>
      <c r="C26" s="4">
        <v>943.19269299999996</v>
      </c>
      <c r="D26" s="4">
        <v>0</v>
      </c>
      <c r="E26" s="5">
        <f t="shared" si="1"/>
        <v>0</v>
      </c>
      <c r="F26" s="16">
        <v>41.812877999999998</v>
      </c>
      <c r="G26" s="17">
        <v>41.812877999999998</v>
      </c>
      <c r="H26" s="17">
        <v>0</v>
      </c>
      <c r="I26" s="5">
        <f t="shared" si="0"/>
        <v>0</v>
      </c>
    </row>
    <row r="27" spans="1:9" x14ac:dyDescent="0.25">
      <c r="A27" s="42" t="s">
        <v>52</v>
      </c>
      <c r="B27" s="1">
        <v>28.708735000000001</v>
      </c>
      <c r="C27" s="4">
        <v>28.708735000000001</v>
      </c>
      <c r="D27" s="4">
        <v>0</v>
      </c>
      <c r="E27" s="5">
        <f t="shared" si="1"/>
        <v>0</v>
      </c>
      <c r="F27" s="16">
        <v>193.509817</v>
      </c>
      <c r="G27" s="17">
        <v>193.509817</v>
      </c>
      <c r="H27" s="17">
        <v>0</v>
      </c>
      <c r="I27" s="5">
        <f t="shared" si="0"/>
        <v>0</v>
      </c>
    </row>
    <row r="28" spans="1:9" x14ac:dyDescent="0.25">
      <c r="A28" s="42" t="s">
        <v>22</v>
      </c>
      <c r="B28" s="1">
        <v>3.867553</v>
      </c>
      <c r="C28" s="4">
        <v>3.867553</v>
      </c>
      <c r="D28" s="4">
        <v>8.3999999999999995E-3</v>
      </c>
      <c r="E28" s="5">
        <f t="shared" si="1"/>
        <v>2.1719159375450056E-3</v>
      </c>
      <c r="F28" s="2" t="s">
        <v>16</v>
      </c>
      <c r="G28" s="3" t="s">
        <v>16</v>
      </c>
      <c r="H28" s="3" t="s">
        <v>16</v>
      </c>
      <c r="I28" s="5" t="s">
        <v>16</v>
      </c>
    </row>
    <row r="29" spans="1:9" x14ac:dyDescent="0.25">
      <c r="A29" s="39" t="s">
        <v>53</v>
      </c>
      <c r="B29" s="1">
        <v>50.585417999999997</v>
      </c>
      <c r="C29" s="4">
        <v>50.585417999999997</v>
      </c>
      <c r="D29" s="4">
        <v>0</v>
      </c>
      <c r="E29" s="5">
        <f t="shared" si="1"/>
        <v>0</v>
      </c>
      <c r="F29" s="16">
        <v>39.381281999999999</v>
      </c>
      <c r="G29" s="17">
        <v>39.381281999999999</v>
      </c>
      <c r="H29" s="17">
        <v>0</v>
      </c>
      <c r="I29" s="5">
        <f t="shared" ref="I29:I35" si="2">H29/G29</f>
        <v>0</v>
      </c>
    </row>
    <row r="30" spans="1:9" x14ac:dyDescent="0.25">
      <c r="A30" s="39" t="s">
        <v>54</v>
      </c>
      <c r="B30" s="1">
        <v>36.166432999999998</v>
      </c>
      <c r="C30" s="4">
        <v>36.166432999999998</v>
      </c>
      <c r="D30" s="4">
        <v>1.2281129999999999E-2</v>
      </c>
      <c r="E30" s="5">
        <f t="shared" si="1"/>
        <v>3.3957260866726888E-4</v>
      </c>
      <c r="F30" s="16">
        <v>110.823302</v>
      </c>
      <c r="G30" s="17">
        <v>110.823302</v>
      </c>
      <c r="H30" s="17">
        <v>0</v>
      </c>
      <c r="I30" s="5">
        <f t="shared" si="2"/>
        <v>0</v>
      </c>
    </row>
    <row r="31" spans="1:9" x14ac:dyDescent="0.25">
      <c r="A31" s="39" t="s">
        <v>114</v>
      </c>
      <c r="B31" s="1">
        <v>7.2988499999999998</v>
      </c>
      <c r="C31" s="4">
        <v>7.2988499999999998</v>
      </c>
      <c r="D31" s="4">
        <v>0</v>
      </c>
      <c r="E31" s="5">
        <f t="shared" si="1"/>
        <v>0</v>
      </c>
      <c r="F31" s="30" t="s">
        <v>16</v>
      </c>
      <c r="G31" s="31" t="s">
        <v>16</v>
      </c>
      <c r="H31" s="31" t="s">
        <v>16</v>
      </c>
      <c r="I31" s="5" t="s">
        <v>16</v>
      </c>
    </row>
    <row r="32" spans="1:9" x14ac:dyDescent="0.25">
      <c r="A32" s="42" t="s">
        <v>17</v>
      </c>
      <c r="B32" s="1">
        <v>343.23447299999998</v>
      </c>
      <c r="C32" s="4">
        <v>343.23447299999998</v>
      </c>
      <c r="D32" s="4">
        <v>5.0210730699999999</v>
      </c>
      <c r="E32" s="5">
        <f t="shared" si="1"/>
        <v>1.4628696896654667E-2</v>
      </c>
      <c r="F32" s="16">
        <v>8</v>
      </c>
      <c r="G32" s="17">
        <v>8</v>
      </c>
      <c r="H32" s="17">
        <v>0</v>
      </c>
      <c r="I32" s="5">
        <f t="shared" si="2"/>
        <v>0</v>
      </c>
    </row>
    <row r="33" spans="1:9" x14ac:dyDescent="0.25">
      <c r="A33" s="42" t="s">
        <v>21</v>
      </c>
      <c r="B33" s="1">
        <v>273.46731399999999</v>
      </c>
      <c r="C33" s="4">
        <v>273.46731399999999</v>
      </c>
      <c r="D33" s="4">
        <v>2.1805599999999998E-3</v>
      </c>
      <c r="E33" s="5">
        <f t="shared" si="1"/>
        <v>7.9737500182562939E-6</v>
      </c>
      <c r="F33" s="2">
        <v>3.1049259999999999</v>
      </c>
      <c r="G33" s="3">
        <v>3.1049259999999999</v>
      </c>
      <c r="H33" s="3">
        <v>0</v>
      </c>
      <c r="I33" s="5">
        <f t="shared" si="2"/>
        <v>0</v>
      </c>
    </row>
    <row r="34" spans="1:9" x14ac:dyDescent="0.25">
      <c r="A34" s="39" t="s">
        <v>20</v>
      </c>
      <c r="B34" s="1">
        <v>12.547744</v>
      </c>
      <c r="C34" s="4">
        <v>12.547744</v>
      </c>
      <c r="D34" s="4">
        <v>0</v>
      </c>
      <c r="E34" s="5">
        <f t="shared" si="1"/>
        <v>0</v>
      </c>
      <c r="F34" s="30">
        <v>0.81903000000000004</v>
      </c>
      <c r="G34" s="31">
        <v>0.81903000000000004</v>
      </c>
      <c r="H34" s="31">
        <v>0</v>
      </c>
      <c r="I34" s="5">
        <f t="shared" si="2"/>
        <v>0</v>
      </c>
    </row>
    <row r="35" spans="1:9" x14ac:dyDescent="0.25">
      <c r="A35" s="42" t="s">
        <v>24</v>
      </c>
      <c r="B35" s="1">
        <v>108.648233</v>
      </c>
      <c r="C35" s="4">
        <v>108.648233</v>
      </c>
      <c r="D35" s="4">
        <v>0</v>
      </c>
      <c r="E35" s="5">
        <f t="shared" si="1"/>
        <v>0</v>
      </c>
      <c r="F35" s="2">
        <v>4</v>
      </c>
      <c r="G35" s="3">
        <v>4</v>
      </c>
      <c r="H35" s="3">
        <v>0</v>
      </c>
      <c r="I35" s="5">
        <f t="shared" si="2"/>
        <v>0</v>
      </c>
    </row>
    <row r="36" spans="1:9" x14ac:dyDescent="0.25">
      <c r="A36" s="42" t="s">
        <v>15</v>
      </c>
      <c r="B36" s="1">
        <v>10.239024000000001</v>
      </c>
      <c r="C36" s="4">
        <v>10.239024000000001</v>
      </c>
      <c r="D36" s="4">
        <v>3.8950140000000001E-2</v>
      </c>
      <c r="E36" s="5">
        <f t="shared" si="1"/>
        <v>3.8040871864349571E-3</v>
      </c>
      <c r="F36" s="30" t="s">
        <v>16</v>
      </c>
      <c r="G36" s="31" t="s">
        <v>16</v>
      </c>
      <c r="H36" s="31" t="s">
        <v>16</v>
      </c>
      <c r="I36" s="5" t="s">
        <v>16</v>
      </c>
    </row>
    <row r="37" spans="1:9" x14ac:dyDescent="0.25">
      <c r="A37" s="39" t="s">
        <v>55</v>
      </c>
      <c r="B37" s="1">
        <v>3.2061000000000002</v>
      </c>
      <c r="C37" s="4">
        <v>3.2061000000000002</v>
      </c>
      <c r="D37" s="4">
        <v>0</v>
      </c>
      <c r="E37" s="5">
        <f t="shared" si="1"/>
        <v>0</v>
      </c>
      <c r="F37" s="30" t="s">
        <v>16</v>
      </c>
      <c r="G37" s="31" t="s">
        <v>16</v>
      </c>
      <c r="H37" s="31" t="s">
        <v>16</v>
      </c>
      <c r="I37" s="5" t="s">
        <v>16</v>
      </c>
    </row>
    <row r="38" spans="1:9" x14ac:dyDescent="0.25">
      <c r="A38" s="39" t="s">
        <v>18</v>
      </c>
      <c r="B38" s="1">
        <v>41.282142</v>
      </c>
      <c r="C38" s="4">
        <v>41.282142</v>
      </c>
      <c r="D38" s="4">
        <v>0</v>
      </c>
      <c r="E38" s="5">
        <f>D38/C38</f>
        <v>0</v>
      </c>
      <c r="F38" s="30" t="s">
        <v>16</v>
      </c>
      <c r="G38" s="31" t="s">
        <v>16</v>
      </c>
      <c r="H38" s="31" t="s">
        <v>16</v>
      </c>
      <c r="I38" s="5" t="s">
        <v>16</v>
      </c>
    </row>
    <row r="39" spans="1:9" x14ac:dyDescent="0.25">
      <c r="A39" s="39" t="s">
        <v>23</v>
      </c>
      <c r="B39" s="1">
        <v>4.7458099999999996</v>
      </c>
      <c r="C39" s="4">
        <v>4.7458099999999996</v>
      </c>
      <c r="D39" s="4">
        <v>2.3999999999999998E-3</v>
      </c>
      <c r="E39" s="5">
        <f t="shared" ref="E39:E41" si="3">D39/C39</f>
        <v>5.0570924668286339E-4</v>
      </c>
      <c r="F39" s="30">
        <v>9.4964999999999994E-2</v>
      </c>
      <c r="G39" s="31">
        <v>9.4964999999999994E-2</v>
      </c>
      <c r="H39" s="31">
        <v>0</v>
      </c>
      <c r="I39" s="5">
        <f t="shared" ref="I39:I41" si="4">H39/G39</f>
        <v>0</v>
      </c>
    </row>
    <row r="40" spans="1:9" x14ac:dyDescent="0.25">
      <c r="A40" s="41" t="s">
        <v>14</v>
      </c>
      <c r="B40" s="1">
        <v>5.4999599999999997</v>
      </c>
      <c r="C40" s="4">
        <v>5.4999599999999997</v>
      </c>
      <c r="D40" s="4">
        <v>1.3076959999999999E-2</v>
      </c>
      <c r="E40" s="5">
        <f t="shared" si="3"/>
        <v>2.3776463828827843E-3</v>
      </c>
      <c r="F40" s="30">
        <v>0.30348199999999997</v>
      </c>
      <c r="G40" s="31">
        <v>0.30348199999999997</v>
      </c>
      <c r="H40" s="31">
        <v>0</v>
      </c>
      <c r="I40" s="5">
        <f t="shared" si="4"/>
        <v>0</v>
      </c>
    </row>
    <row r="41" spans="1:9" x14ac:dyDescent="0.25">
      <c r="A41" s="41" t="s">
        <v>31</v>
      </c>
      <c r="B41" s="1">
        <v>7.0458920000000003</v>
      </c>
      <c r="C41" s="4">
        <v>7.0458920000000003</v>
      </c>
      <c r="D41" s="4">
        <v>2.0799999999999998E-3</v>
      </c>
      <c r="E41" s="5">
        <f t="shared" si="3"/>
        <v>2.9520747692414245E-4</v>
      </c>
      <c r="F41" s="30">
        <v>0.23231499999999999</v>
      </c>
      <c r="G41" s="31">
        <v>0.23231499999999999</v>
      </c>
      <c r="H41" s="31">
        <v>0</v>
      </c>
      <c r="I41" s="5">
        <f t="shared" si="4"/>
        <v>0</v>
      </c>
    </row>
    <row r="42" spans="1:9" ht="15.75" thickBot="1" x14ac:dyDescent="0.3">
      <c r="A42" s="43" t="s">
        <v>25</v>
      </c>
      <c r="B42" s="24">
        <v>7938.8906999999999</v>
      </c>
      <c r="C42" s="25">
        <v>7938.8906999999999</v>
      </c>
      <c r="D42" s="25">
        <v>0</v>
      </c>
      <c r="E42" s="8">
        <f>D42/C42</f>
        <v>0</v>
      </c>
      <c r="F42" s="76" t="s">
        <v>16</v>
      </c>
      <c r="G42" s="77" t="s">
        <v>16</v>
      </c>
      <c r="H42" s="77" t="s">
        <v>16</v>
      </c>
      <c r="I42" s="8" t="s">
        <v>16</v>
      </c>
    </row>
    <row r="43" spans="1:9" ht="15.75" thickBot="1" x14ac:dyDescent="0.3">
      <c r="A43" s="48" t="s">
        <v>34</v>
      </c>
      <c r="B43" s="81">
        <f>SUM(B44:B88)</f>
        <v>6607.7333369999997</v>
      </c>
      <c r="C43" s="82">
        <f>SUM(C44:C88)</f>
        <v>6607.7333369999997</v>
      </c>
      <c r="D43" s="82">
        <f>SUM(D44:D88)</f>
        <v>111.40045672999999</v>
      </c>
      <c r="E43" s="83">
        <f>D43/C43</f>
        <v>1.6859102970486595E-2</v>
      </c>
      <c r="F43" s="56">
        <f>SUM(F44:F88)</f>
        <v>3968.4412859999993</v>
      </c>
      <c r="G43" s="55">
        <f>SUM(G44:G88)</f>
        <v>3968.4412859999993</v>
      </c>
      <c r="H43" s="55">
        <f>SUM(H44:H88)</f>
        <v>6.1958210000000007E-2</v>
      </c>
      <c r="I43" s="54">
        <f>H43/G43</f>
        <v>1.5612731935477605E-5</v>
      </c>
    </row>
    <row r="44" spans="1:9" x14ac:dyDescent="0.25">
      <c r="A44" s="80" t="s">
        <v>56</v>
      </c>
      <c r="B44" s="20">
        <v>6.5359930000000004</v>
      </c>
      <c r="C44" s="21">
        <v>6.5359930000000004</v>
      </c>
      <c r="D44" s="21">
        <v>1.4999999999999999E-2</v>
      </c>
      <c r="E44" s="28">
        <f>D44/C44</f>
        <v>2.2949840980551845E-3</v>
      </c>
      <c r="F44" s="87">
        <v>0.4</v>
      </c>
      <c r="G44" s="78">
        <v>0.4</v>
      </c>
      <c r="H44" s="78">
        <v>0</v>
      </c>
      <c r="I44" s="7">
        <f>H44/G44</f>
        <v>0</v>
      </c>
    </row>
    <row r="45" spans="1:9" x14ac:dyDescent="0.25">
      <c r="A45" s="39" t="s">
        <v>57</v>
      </c>
      <c r="B45" s="1">
        <v>54.846243000000001</v>
      </c>
      <c r="C45" s="4">
        <v>54.846243000000001</v>
      </c>
      <c r="D45" s="4">
        <v>2.9459999999999998E-3</v>
      </c>
      <c r="E45" s="29">
        <f>D45/C45</f>
        <v>5.3713797679815551E-5</v>
      </c>
      <c r="F45" s="30">
        <v>17.000214</v>
      </c>
      <c r="G45" s="31">
        <v>17.000214</v>
      </c>
      <c r="H45" s="31">
        <v>3.2600000000000001E-4</v>
      </c>
      <c r="I45" s="5">
        <f>H45/G45</f>
        <v>1.9176229193350155E-5</v>
      </c>
    </row>
    <row r="46" spans="1:9" x14ac:dyDescent="0.25">
      <c r="A46" s="39" t="s">
        <v>58</v>
      </c>
      <c r="B46" s="1">
        <v>25.2</v>
      </c>
      <c r="C46" s="4">
        <v>25.2</v>
      </c>
      <c r="D46" s="4">
        <v>7.4188509999999999E-2</v>
      </c>
      <c r="E46" s="29">
        <f t="shared" ref="E46:E49" si="5">D46/C46</f>
        <v>2.9439884920634922E-3</v>
      </c>
      <c r="F46" s="30">
        <v>3.1</v>
      </c>
      <c r="G46" s="31">
        <v>3.1</v>
      </c>
      <c r="H46" s="31">
        <v>3.0787800000000001E-3</v>
      </c>
      <c r="I46" s="5">
        <f t="shared" ref="I46:I54" si="6">H46/G46</f>
        <v>9.9315483870967745E-4</v>
      </c>
    </row>
    <row r="47" spans="1:9" x14ac:dyDescent="0.25">
      <c r="A47" s="39" t="s">
        <v>59</v>
      </c>
      <c r="B47" s="1">
        <v>13.802505</v>
      </c>
      <c r="C47" s="4">
        <v>13.802505</v>
      </c>
      <c r="D47" s="4">
        <v>0</v>
      </c>
      <c r="E47" s="29">
        <f t="shared" si="5"/>
        <v>0</v>
      </c>
      <c r="F47" s="30">
        <v>3.3</v>
      </c>
      <c r="G47" s="31">
        <v>3.3</v>
      </c>
      <c r="H47" s="31">
        <v>0</v>
      </c>
      <c r="I47" s="5">
        <f t="shared" si="6"/>
        <v>0</v>
      </c>
    </row>
    <row r="48" spans="1:9" x14ac:dyDescent="0.25">
      <c r="A48" s="39" t="s">
        <v>60</v>
      </c>
      <c r="B48" s="1">
        <v>40.325378000000001</v>
      </c>
      <c r="C48" s="4">
        <v>40.325378000000001</v>
      </c>
      <c r="D48" s="4">
        <v>3.5037150000000003E-2</v>
      </c>
      <c r="E48" s="29">
        <f t="shared" si="5"/>
        <v>8.6886104328643874E-4</v>
      </c>
      <c r="F48" s="30">
        <v>6.7780740000000002</v>
      </c>
      <c r="G48" s="31">
        <v>6.7780740000000002</v>
      </c>
      <c r="H48" s="31">
        <v>0</v>
      </c>
      <c r="I48" s="5">
        <f t="shared" si="6"/>
        <v>0</v>
      </c>
    </row>
    <row r="49" spans="1:9" x14ac:dyDescent="0.25">
      <c r="A49" s="39" t="s">
        <v>38</v>
      </c>
      <c r="B49" s="1">
        <v>5429</v>
      </c>
      <c r="C49" s="4">
        <v>5429</v>
      </c>
      <c r="D49" s="4">
        <v>107.69394801</v>
      </c>
      <c r="E49" s="29">
        <f t="shared" si="5"/>
        <v>1.9836792781359365E-2</v>
      </c>
      <c r="F49" s="30">
        <v>305.12400000000002</v>
      </c>
      <c r="G49" s="31">
        <v>305.12400000000002</v>
      </c>
      <c r="H49" s="31">
        <v>0</v>
      </c>
      <c r="I49" s="5">
        <f t="shared" si="6"/>
        <v>0</v>
      </c>
    </row>
    <row r="50" spans="1:9" x14ac:dyDescent="0.25">
      <c r="A50" s="39" t="s">
        <v>113</v>
      </c>
      <c r="B50" s="2" t="s">
        <v>16</v>
      </c>
      <c r="C50" s="3" t="s">
        <v>16</v>
      </c>
      <c r="D50" s="3" t="s">
        <v>16</v>
      </c>
      <c r="E50" s="29" t="s">
        <v>16</v>
      </c>
      <c r="F50" s="30">
        <v>2477.0990000000002</v>
      </c>
      <c r="G50" s="31">
        <v>2477.0990000000002</v>
      </c>
      <c r="H50" s="31">
        <v>0</v>
      </c>
      <c r="I50" s="5">
        <f t="shared" si="6"/>
        <v>0</v>
      </c>
    </row>
    <row r="51" spans="1:9" x14ac:dyDescent="0.25">
      <c r="A51" s="39" t="s">
        <v>61</v>
      </c>
      <c r="B51" s="1">
        <v>18.008094</v>
      </c>
      <c r="C51" s="4">
        <v>18.008094</v>
      </c>
      <c r="D51" s="4">
        <v>0</v>
      </c>
      <c r="E51" s="29">
        <f t="shared" ref="E51:E88" si="7">D51/C51</f>
        <v>0</v>
      </c>
      <c r="F51" s="30">
        <v>17.325054999999999</v>
      </c>
      <c r="G51" s="31">
        <v>17.325054999999999</v>
      </c>
      <c r="H51" s="31">
        <v>0</v>
      </c>
      <c r="I51" s="5">
        <f t="shared" si="6"/>
        <v>0</v>
      </c>
    </row>
    <row r="52" spans="1:9" ht="15" customHeight="1" x14ac:dyDescent="0.25">
      <c r="A52" s="98" t="s">
        <v>123</v>
      </c>
      <c r="B52" s="1">
        <v>0.5</v>
      </c>
      <c r="C52" s="4">
        <v>0.5</v>
      </c>
      <c r="D52" s="4">
        <v>0</v>
      </c>
      <c r="E52" s="29">
        <f t="shared" si="7"/>
        <v>0</v>
      </c>
      <c r="F52" s="30" t="s">
        <v>16</v>
      </c>
      <c r="G52" s="31" t="s">
        <v>16</v>
      </c>
      <c r="H52" s="31" t="s">
        <v>16</v>
      </c>
      <c r="I52" s="5" t="s">
        <v>16</v>
      </c>
    </row>
    <row r="53" spans="1:9" ht="15" customHeight="1" x14ac:dyDescent="0.25">
      <c r="A53" s="39" t="s">
        <v>104</v>
      </c>
      <c r="B53" s="2">
        <v>6.5680560000000003</v>
      </c>
      <c r="C53" s="4">
        <v>6.5680560000000003</v>
      </c>
      <c r="D53" s="4">
        <v>0</v>
      </c>
      <c r="E53" s="29">
        <f t="shared" si="7"/>
        <v>0</v>
      </c>
      <c r="F53" s="30">
        <v>1.1222000000000001</v>
      </c>
      <c r="G53" s="31">
        <v>1.1222000000000001</v>
      </c>
      <c r="H53" s="31">
        <v>0</v>
      </c>
      <c r="I53" s="5">
        <f t="shared" si="6"/>
        <v>0</v>
      </c>
    </row>
    <row r="54" spans="1:9" x14ac:dyDescent="0.25">
      <c r="A54" s="39" t="s">
        <v>62</v>
      </c>
      <c r="B54" s="1">
        <v>9.2947240000000004</v>
      </c>
      <c r="C54" s="4">
        <v>9.2947240000000004</v>
      </c>
      <c r="D54" s="4">
        <v>0</v>
      </c>
      <c r="E54" s="29">
        <f t="shared" si="7"/>
        <v>0</v>
      </c>
      <c r="F54" s="30">
        <v>0.1</v>
      </c>
      <c r="G54" s="31">
        <v>0.1</v>
      </c>
      <c r="H54" s="31">
        <v>0</v>
      </c>
      <c r="I54" s="5">
        <f t="shared" si="6"/>
        <v>0</v>
      </c>
    </row>
    <row r="55" spans="1:9" x14ac:dyDescent="0.25">
      <c r="A55" s="39" t="s">
        <v>63</v>
      </c>
      <c r="B55" s="1">
        <v>1.6757</v>
      </c>
      <c r="C55" s="4">
        <v>1.6757</v>
      </c>
      <c r="D55" s="4">
        <v>1.5999600000000001E-3</v>
      </c>
      <c r="E55" s="29">
        <f t="shared" si="7"/>
        <v>9.5480097869547059E-4</v>
      </c>
      <c r="F55" s="30" t="s">
        <v>16</v>
      </c>
      <c r="G55" s="31" t="s">
        <v>16</v>
      </c>
      <c r="H55" s="31" t="s">
        <v>16</v>
      </c>
      <c r="I55" s="5" t="s">
        <v>16</v>
      </c>
    </row>
    <row r="56" spans="1:9" x14ac:dyDescent="0.25">
      <c r="A56" s="39" t="s">
        <v>28</v>
      </c>
      <c r="B56" s="1">
        <v>17.386049</v>
      </c>
      <c r="C56" s="4">
        <v>17.386049</v>
      </c>
      <c r="D56" s="4">
        <v>0</v>
      </c>
      <c r="E56" s="29">
        <f t="shared" si="7"/>
        <v>0</v>
      </c>
      <c r="F56" s="30">
        <v>482.71570000000003</v>
      </c>
      <c r="G56" s="31">
        <v>482.71570000000003</v>
      </c>
      <c r="H56" s="31">
        <v>0</v>
      </c>
      <c r="I56" s="5">
        <f t="shared" ref="I56:I86" si="8">H56/G56</f>
        <v>0</v>
      </c>
    </row>
    <row r="57" spans="1:9" x14ac:dyDescent="0.25">
      <c r="A57" s="39" t="s">
        <v>64</v>
      </c>
      <c r="B57" s="1">
        <v>6.3749929999999999</v>
      </c>
      <c r="C57" s="4">
        <v>6.3749929999999999</v>
      </c>
      <c r="D57" s="4">
        <v>0</v>
      </c>
      <c r="E57" s="29">
        <f t="shared" si="7"/>
        <v>0</v>
      </c>
      <c r="F57" s="30">
        <v>5.1319020000000002</v>
      </c>
      <c r="G57" s="31">
        <v>5.1319020000000002</v>
      </c>
      <c r="H57" s="31">
        <v>0</v>
      </c>
      <c r="I57" s="5">
        <f t="shared" si="8"/>
        <v>0</v>
      </c>
    </row>
    <row r="58" spans="1:9" x14ac:dyDescent="0.25">
      <c r="A58" s="39" t="s">
        <v>108</v>
      </c>
      <c r="B58" s="1">
        <v>15.573223</v>
      </c>
      <c r="C58" s="4">
        <v>15.573223</v>
      </c>
      <c r="D58" s="4">
        <v>0</v>
      </c>
      <c r="E58" s="29">
        <f t="shared" si="7"/>
        <v>0</v>
      </c>
      <c r="F58" s="30">
        <v>15.8</v>
      </c>
      <c r="G58" s="31">
        <v>15.8</v>
      </c>
      <c r="H58" s="31">
        <v>0</v>
      </c>
      <c r="I58" s="5">
        <f t="shared" si="8"/>
        <v>0</v>
      </c>
    </row>
    <row r="59" spans="1:9" x14ac:dyDescent="0.25">
      <c r="A59" s="39" t="s">
        <v>109</v>
      </c>
      <c r="B59" s="1">
        <v>10.920019999999999</v>
      </c>
      <c r="C59" s="4">
        <v>10.920019999999999</v>
      </c>
      <c r="D59" s="4">
        <v>0</v>
      </c>
      <c r="E59" s="29">
        <f t="shared" si="7"/>
        <v>0</v>
      </c>
      <c r="F59" s="30">
        <v>0.5</v>
      </c>
      <c r="G59" s="31">
        <v>0.5</v>
      </c>
      <c r="H59" s="31">
        <v>0</v>
      </c>
      <c r="I59" s="5">
        <f t="shared" si="8"/>
        <v>0</v>
      </c>
    </row>
    <row r="60" spans="1:9" x14ac:dyDescent="0.25">
      <c r="A60" s="39" t="s">
        <v>65</v>
      </c>
      <c r="B60" s="1">
        <v>4.3350249999999999</v>
      </c>
      <c r="C60" s="4">
        <v>4.3350249999999999</v>
      </c>
      <c r="D60" s="4">
        <v>0</v>
      </c>
      <c r="E60" s="29">
        <f t="shared" si="7"/>
        <v>0</v>
      </c>
      <c r="F60" s="2" t="s">
        <v>16</v>
      </c>
      <c r="G60" s="3" t="s">
        <v>16</v>
      </c>
      <c r="H60" s="3" t="s">
        <v>16</v>
      </c>
      <c r="I60" s="5" t="s">
        <v>16</v>
      </c>
    </row>
    <row r="61" spans="1:9" x14ac:dyDescent="0.25">
      <c r="A61" s="39" t="s">
        <v>66</v>
      </c>
      <c r="B61" s="1">
        <v>2.170426</v>
      </c>
      <c r="C61" s="4">
        <v>2.170426</v>
      </c>
      <c r="D61" s="4">
        <v>8.9289999999999994E-3</v>
      </c>
      <c r="E61" s="29">
        <f t="shared" si="7"/>
        <v>4.1139389225893904E-3</v>
      </c>
      <c r="F61" s="30" t="s">
        <v>16</v>
      </c>
      <c r="G61" s="31" t="s">
        <v>16</v>
      </c>
      <c r="H61" s="31" t="s">
        <v>16</v>
      </c>
      <c r="I61" s="5" t="s">
        <v>16</v>
      </c>
    </row>
    <row r="62" spans="1:9" ht="15.75" thickBot="1" x14ac:dyDescent="0.3">
      <c r="A62" s="47" t="s">
        <v>36</v>
      </c>
      <c r="B62" s="24">
        <v>4.2613219999999998</v>
      </c>
      <c r="C62" s="25">
        <v>4.2613219999999998</v>
      </c>
      <c r="D62" s="25">
        <v>7.3169999999999997E-3</v>
      </c>
      <c r="E62" s="107">
        <f t="shared" si="7"/>
        <v>1.7170727769457458E-3</v>
      </c>
      <c r="F62" s="93">
        <v>0.1</v>
      </c>
      <c r="G62" s="72">
        <v>0.1</v>
      </c>
      <c r="H62" s="72">
        <v>0</v>
      </c>
      <c r="I62" s="8">
        <f>H62/G62</f>
        <v>0</v>
      </c>
    </row>
    <row r="63" spans="1:9" x14ac:dyDescent="0.25">
      <c r="A63" s="101" t="s">
        <v>67</v>
      </c>
      <c r="B63" s="20">
        <v>18.143899999999999</v>
      </c>
      <c r="C63" s="21">
        <v>18.143899999999999</v>
      </c>
      <c r="D63" s="21">
        <v>0</v>
      </c>
      <c r="E63" s="7">
        <f t="shared" si="7"/>
        <v>0</v>
      </c>
      <c r="F63" s="87">
        <v>2.3578199999999998</v>
      </c>
      <c r="G63" s="78">
        <v>2.3578199999999998</v>
      </c>
      <c r="H63" s="78">
        <v>0</v>
      </c>
      <c r="I63" s="7">
        <f t="shared" si="8"/>
        <v>0</v>
      </c>
    </row>
    <row r="64" spans="1:9" x14ac:dyDescent="0.25">
      <c r="A64" s="102" t="s">
        <v>68</v>
      </c>
      <c r="B64" s="1">
        <v>10.740912</v>
      </c>
      <c r="C64" s="4">
        <v>10.740912</v>
      </c>
      <c r="D64" s="4">
        <v>0</v>
      </c>
      <c r="E64" s="5">
        <f t="shared" si="7"/>
        <v>0</v>
      </c>
      <c r="F64" s="30">
        <v>57.173305999999997</v>
      </c>
      <c r="G64" s="31">
        <v>57.173305999999997</v>
      </c>
      <c r="H64" s="31">
        <v>0</v>
      </c>
      <c r="I64" s="5">
        <f t="shared" si="8"/>
        <v>0</v>
      </c>
    </row>
    <row r="65" spans="1:11" x14ac:dyDescent="0.25">
      <c r="A65" s="102" t="s">
        <v>69</v>
      </c>
      <c r="B65" s="1">
        <v>8.4655629999999995</v>
      </c>
      <c r="C65" s="4">
        <v>8.4655629999999995</v>
      </c>
      <c r="D65" s="4">
        <v>0</v>
      </c>
      <c r="E65" s="5">
        <f t="shared" si="7"/>
        <v>0</v>
      </c>
      <c r="F65" s="2">
        <v>0.16476299999999999</v>
      </c>
      <c r="G65" s="3">
        <v>0.16476299999999999</v>
      </c>
      <c r="H65" s="3">
        <v>0</v>
      </c>
      <c r="I65" s="5">
        <f t="shared" si="8"/>
        <v>0</v>
      </c>
    </row>
    <row r="66" spans="1:11" x14ac:dyDescent="0.25">
      <c r="A66" s="102" t="s">
        <v>70</v>
      </c>
      <c r="B66" s="1">
        <v>57.177135999999997</v>
      </c>
      <c r="C66" s="4">
        <v>57.177135999999997</v>
      </c>
      <c r="D66" s="4">
        <v>0</v>
      </c>
      <c r="E66" s="5">
        <f t="shared" si="7"/>
        <v>0</v>
      </c>
      <c r="F66" s="30">
        <v>102.903023</v>
      </c>
      <c r="G66" s="31">
        <v>102.903023</v>
      </c>
      <c r="H66" s="31">
        <v>0</v>
      </c>
      <c r="I66" s="5">
        <f t="shared" si="8"/>
        <v>0</v>
      </c>
    </row>
    <row r="67" spans="1:11" x14ac:dyDescent="0.25">
      <c r="A67" s="102" t="s">
        <v>103</v>
      </c>
      <c r="B67" s="1">
        <v>21.355143000000002</v>
      </c>
      <c r="C67" s="4">
        <v>21.355143000000002</v>
      </c>
      <c r="D67" s="4">
        <v>0</v>
      </c>
      <c r="E67" s="5">
        <f t="shared" si="7"/>
        <v>0</v>
      </c>
      <c r="F67" s="30">
        <v>102</v>
      </c>
      <c r="G67" s="31">
        <v>102</v>
      </c>
      <c r="H67" s="31">
        <v>0</v>
      </c>
      <c r="I67" s="5">
        <f t="shared" si="8"/>
        <v>0</v>
      </c>
    </row>
    <row r="68" spans="1:11" x14ac:dyDescent="0.25">
      <c r="A68" s="102" t="s">
        <v>71</v>
      </c>
      <c r="B68" s="1">
        <v>13.847434</v>
      </c>
      <c r="C68" s="4">
        <v>13.847434</v>
      </c>
      <c r="D68" s="4">
        <v>0</v>
      </c>
      <c r="E68" s="5">
        <f t="shared" si="7"/>
        <v>0</v>
      </c>
      <c r="F68" s="2">
        <v>13.988766999999999</v>
      </c>
      <c r="G68" s="3">
        <v>13.988766999999999</v>
      </c>
      <c r="H68" s="3">
        <v>0</v>
      </c>
      <c r="I68" s="5">
        <f t="shared" si="8"/>
        <v>0</v>
      </c>
    </row>
    <row r="69" spans="1:11" x14ac:dyDescent="0.25">
      <c r="A69" s="102" t="s">
        <v>72</v>
      </c>
      <c r="B69" s="1">
        <v>77.458276999999995</v>
      </c>
      <c r="C69" s="4">
        <v>77.458276999999995</v>
      </c>
      <c r="D69" s="4">
        <v>9.5447000000000001E-4</v>
      </c>
      <c r="E69" s="5">
        <f t="shared" si="7"/>
        <v>1.2322375825633199E-5</v>
      </c>
      <c r="F69" s="2">
        <v>2.6438000000000001</v>
      </c>
      <c r="G69" s="3">
        <v>2.6438000000000001</v>
      </c>
      <c r="H69" s="3">
        <v>0</v>
      </c>
      <c r="I69" s="5">
        <f t="shared" si="8"/>
        <v>0</v>
      </c>
    </row>
    <row r="70" spans="1:11" x14ac:dyDescent="0.25">
      <c r="A70" s="102" t="s">
        <v>73</v>
      </c>
      <c r="B70" s="1">
        <v>3.7374740000000002</v>
      </c>
      <c r="C70" s="4">
        <v>3.7374740000000002</v>
      </c>
      <c r="D70" s="4">
        <v>0</v>
      </c>
      <c r="E70" s="5">
        <f t="shared" si="7"/>
        <v>0</v>
      </c>
      <c r="F70" s="30">
        <v>8.65</v>
      </c>
      <c r="G70" s="31">
        <v>8.65</v>
      </c>
      <c r="H70" s="31">
        <v>0</v>
      </c>
      <c r="I70" s="5">
        <f t="shared" si="8"/>
        <v>0</v>
      </c>
    </row>
    <row r="71" spans="1:11" x14ac:dyDescent="0.25">
      <c r="A71" s="103" t="s">
        <v>74</v>
      </c>
      <c r="B71" s="1">
        <v>15.990043</v>
      </c>
      <c r="C71" s="4">
        <v>15.990043</v>
      </c>
      <c r="D71" s="4">
        <v>7.5929500000000002E-3</v>
      </c>
      <c r="E71" s="5">
        <f t="shared" si="7"/>
        <v>4.7485488312945751E-4</v>
      </c>
      <c r="F71" s="30">
        <v>1.465157</v>
      </c>
      <c r="G71" s="31">
        <v>1.465157</v>
      </c>
      <c r="H71" s="31">
        <v>0</v>
      </c>
      <c r="I71" s="5">
        <f t="shared" si="8"/>
        <v>0</v>
      </c>
    </row>
    <row r="72" spans="1:11" x14ac:dyDescent="0.25">
      <c r="A72" s="102" t="s">
        <v>75</v>
      </c>
      <c r="B72" s="1">
        <v>9.2189650000000007</v>
      </c>
      <c r="C72" s="4">
        <v>9.2189650000000007</v>
      </c>
      <c r="D72" s="4">
        <v>8.1972900000000012E-3</v>
      </c>
      <c r="E72" s="5">
        <f t="shared" si="7"/>
        <v>8.8917682191005183E-4</v>
      </c>
      <c r="F72" s="2">
        <v>21.355509000000001</v>
      </c>
      <c r="G72" s="3">
        <v>21.355509000000001</v>
      </c>
      <c r="H72" s="3">
        <v>5.8553430000000004E-2</v>
      </c>
      <c r="I72" s="5">
        <f t="shared" si="8"/>
        <v>2.7418419294056627E-3</v>
      </c>
    </row>
    <row r="73" spans="1:11" x14ac:dyDescent="0.25">
      <c r="A73" s="104" t="s">
        <v>76</v>
      </c>
      <c r="B73" s="1">
        <v>4.9112799999999996</v>
      </c>
      <c r="C73" s="4">
        <v>4.9112799999999996</v>
      </c>
      <c r="D73" s="4">
        <v>1.18E-2</v>
      </c>
      <c r="E73" s="5">
        <f t="shared" si="7"/>
        <v>2.4026323076672476E-3</v>
      </c>
      <c r="F73" s="30">
        <v>23.681999999999999</v>
      </c>
      <c r="G73" s="31">
        <v>23.681999999999999</v>
      </c>
      <c r="H73" s="31">
        <v>0</v>
      </c>
      <c r="I73" s="5">
        <f t="shared" si="8"/>
        <v>0</v>
      </c>
      <c r="K73" s="75"/>
    </row>
    <row r="74" spans="1:11" x14ac:dyDescent="0.25">
      <c r="A74" s="104" t="s">
        <v>110</v>
      </c>
      <c r="B74" s="1">
        <v>48.864710000000002</v>
      </c>
      <c r="C74" s="4">
        <v>48.864710000000002</v>
      </c>
      <c r="D74" s="4">
        <v>0</v>
      </c>
      <c r="E74" s="5">
        <f t="shared" si="7"/>
        <v>0</v>
      </c>
      <c r="F74" s="30">
        <v>148.61337499999999</v>
      </c>
      <c r="G74" s="31">
        <v>148.61337499999999</v>
      </c>
      <c r="H74" s="31">
        <v>0</v>
      </c>
      <c r="I74" s="5">
        <f t="shared" si="8"/>
        <v>0</v>
      </c>
    </row>
    <row r="75" spans="1:11" x14ac:dyDescent="0.25">
      <c r="A75" s="102" t="s">
        <v>77</v>
      </c>
      <c r="B75" s="1">
        <v>15.774905</v>
      </c>
      <c r="C75" s="4">
        <v>15.774905</v>
      </c>
      <c r="D75" s="4">
        <v>1.73967E-3</v>
      </c>
      <c r="E75" s="5">
        <f t="shared" si="7"/>
        <v>1.1028085430625414E-4</v>
      </c>
      <c r="F75" s="30">
        <v>5.5829069999999996</v>
      </c>
      <c r="G75" s="31">
        <v>5.5829069999999996</v>
      </c>
      <c r="H75" s="31">
        <v>0</v>
      </c>
      <c r="I75" s="5">
        <f t="shared" si="8"/>
        <v>0</v>
      </c>
    </row>
    <row r="76" spans="1:11" x14ac:dyDescent="0.25">
      <c r="A76" s="102" t="s">
        <v>78</v>
      </c>
      <c r="B76" s="1">
        <v>2.8408199999999999</v>
      </c>
      <c r="C76" s="4">
        <v>2.8408199999999999</v>
      </c>
      <c r="D76" s="4">
        <v>6.2859999999999999E-3</v>
      </c>
      <c r="E76" s="5">
        <f t="shared" si="7"/>
        <v>2.2127413915700397E-3</v>
      </c>
      <c r="F76" s="30" t="s">
        <v>16</v>
      </c>
      <c r="G76" s="31" t="s">
        <v>16</v>
      </c>
      <c r="H76" s="31" t="s">
        <v>16</v>
      </c>
      <c r="I76" s="5" t="s">
        <v>16</v>
      </c>
    </row>
    <row r="77" spans="1:11" x14ac:dyDescent="0.25">
      <c r="A77" s="102" t="s">
        <v>79</v>
      </c>
      <c r="B77" s="1">
        <v>63.767406999999999</v>
      </c>
      <c r="C77" s="4">
        <v>63.767406999999999</v>
      </c>
      <c r="D77" s="4">
        <v>2.32789E-3</v>
      </c>
      <c r="E77" s="5">
        <f t="shared" si="7"/>
        <v>3.6505953582211678E-5</v>
      </c>
      <c r="F77" s="30">
        <v>12.817365000000001</v>
      </c>
      <c r="G77" s="31">
        <v>12.817365000000001</v>
      </c>
      <c r="H77" s="31">
        <v>0</v>
      </c>
      <c r="I77" s="5">
        <f t="shared" si="8"/>
        <v>0</v>
      </c>
    </row>
    <row r="78" spans="1:11" x14ac:dyDescent="0.25">
      <c r="A78" s="102" t="s">
        <v>111</v>
      </c>
      <c r="B78" s="2">
        <v>1.4857370000000001</v>
      </c>
      <c r="C78" s="3">
        <v>1.4857370000000001</v>
      </c>
      <c r="D78" s="3">
        <v>0</v>
      </c>
      <c r="E78" s="5">
        <f t="shared" si="7"/>
        <v>0</v>
      </c>
      <c r="F78" s="30" t="s">
        <v>16</v>
      </c>
      <c r="G78" s="31" t="s">
        <v>16</v>
      </c>
      <c r="H78" s="31" t="s">
        <v>16</v>
      </c>
      <c r="I78" s="5" t="s">
        <v>16</v>
      </c>
    </row>
    <row r="79" spans="1:11" x14ac:dyDescent="0.25">
      <c r="A79" s="102" t="s">
        <v>112</v>
      </c>
      <c r="B79" s="2">
        <v>7.1764849999999996</v>
      </c>
      <c r="C79" s="3">
        <v>7.1764849999999996</v>
      </c>
      <c r="D79" s="3">
        <v>0</v>
      </c>
      <c r="E79" s="5">
        <f t="shared" si="7"/>
        <v>0</v>
      </c>
      <c r="F79" s="30">
        <v>0.5</v>
      </c>
      <c r="G79" s="31">
        <v>0.5</v>
      </c>
      <c r="H79" s="31">
        <v>0</v>
      </c>
      <c r="I79" s="5">
        <f t="shared" si="8"/>
        <v>0</v>
      </c>
    </row>
    <row r="80" spans="1:11" x14ac:dyDescent="0.25">
      <c r="A80" s="102" t="s">
        <v>119</v>
      </c>
      <c r="B80" s="2">
        <v>0.99455499999999997</v>
      </c>
      <c r="C80" s="3">
        <v>0.99455499999999997</v>
      </c>
      <c r="D80" s="3">
        <v>0</v>
      </c>
      <c r="E80" s="5">
        <f t="shared" si="7"/>
        <v>0</v>
      </c>
      <c r="F80" s="30" t="s">
        <v>16</v>
      </c>
      <c r="G80" s="31" t="s">
        <v>16</v>
      </c>
      <c r="H80" s="31" t="s">
        <v>16</v>
      </c>
      <c r="I80" s="5" t="s">
        <v>16</v>
      </c>
    </row>
    <row r="81" spans="1:9" x14ac:dyDescent="0.25">
      <c r="A81" s="102" t="s">
        <v>80</v>
      </c>
      <c r="B81" s="1">
        <v>69.2</v>
      </c>
      <c r="C81" s="4">
        <v>69.2</v>
      </c>
      <c r="D81" s="4">
        <v>0</v>
      </c>
      <c r="E81" s="5">
        <f t="shared" si="7"/>
        <v>0</v>
      </c>
      <c r="F81" s="30">
        <v>11.524910999999999</v>
      </c>
      <c r="G81" s="31">
        <v>11.524910999999999</v>
      </c>
      <c r="H81" s="31">
        <v>0</v>
      </c>
      <c r="I81" s="5">
        <f t="shared" si="8"/>
        <v>0</v>
      </c>
    </row>
    <row r="82" spans="1:9" x14ac:dyDescent="0.25">
      <c r="A82" s="102" t="s">
        <v>81</v>
      </c>
      <c r="B82" s="1">
        <v>297.46612699999997</v>
      </c>
      <c r="C82" s="4">
        <v>297.46612699999997</v>
      </c>
      <c r="D82" s="4">
        <v>0</v>
      </c>
      <c r="E82" s="5">
        <f t="shared" si="7"/>
        <v>0</v>
      </c>
      <c r="F82" s="30">
        <v>53.478991000000001</v>
      </c>
      <c r="G82" s="31">
        <v>53.478991000000001</v>
      </c>
      <c r="H82" s="31">
        <v>0</v>
      </c>
      <c r="I82" s="5">
        <f t="shared" si="8"/>
        <v>0</v>
      </c>
    </row>
    <row r="83" spans="1:9" x14ac:dyDescent="0.25">
      <c r="A83" s="102" t="s">
        <v>82</v>
      </c>
      <c r="B83" s="1">
        <v>16.176939000000001</v>
      </c>
      <c r="C83" s="4">
        <v>16.176939000000001</v>
      </c>
      <c r="D83" s="4">
        <v>0</v>
      </c>
      <c r="E83" s="5">
        <f t="shared" si="7"/>
        <v>0</v>
      </c>
      <c r="F83" s="30">
        <v>7.3</v>
      </c>
      <c r="G83" s="31">
        <v>7.3</v>
      </c>
      <c r="H83" s="31">
        <v>0</v>
      </c>
      <c r="I83" s="5">
        <f t="shared" si="8"/>
        <v>0</v>
      </c>
    </row>
    <row r="84" spans="1:9" x14ac:dyDescent="0.25">
      <c r="A84" s="102" t="s">
        <v>83</v>
      </c>
      <c r="B84" s="1">
        <v>34.890799999999999</v>
      </c>
      <c r="C84" s="4">
        <v>34.890799999999999</v>
      </c>
      <c r="D84" s="4">
        <v>0</v>
      </c>
      <c r="E84" s="5">
        <f t="shared" si="7"/>
        <v>0</v>
      </c>
      <c r="F84" s="30">
        <v>9.923</v>
      </c>
      <c r="G84" s="31">
        <v>9.923</v>
      </c>
      <c r="H84" s="31">
        <v>0</v>
      </c>
      <c r="I84" s="5">
        <f t="shared" si="8"/>
        <v>0</v>
      </c>
    </row>
    <row r="85" spans="1:9" x14ac:dyDescent="0.25">
      <c r="A85" s="102" t="s">
        <v>115</v>
      </c>
      <c r="B85" s="1">
        <v>1.5244800000000001</v>
      </c>
      <c r="C85" s="4">
        <v>1.5244800000000001</v>
      </c>
      <c r="D85" s="4">
        <v>0</v>
      </c>
      <c r="E85" s="5">
        <f t="shared" si="7"/>
        <v>0</v>
      </c>
      <c r="F85" s="30">
        <v>0.51190100000000005</v>
      </c>
      <c r="G85" s="31">
        <v>0.51190100000000005</v>
      </c>
      <c r="H85" s="31">
        <v>0</v>
      </c>
      <c r="I85" s="5">
        <f t="shared" si="8"/>
        <v>0</v>
      </c>
    </row>
    <row r="86" spans="1:9" x14ac:dyDescent="0.25">
      <c r="A86" s="102" t="s">
        <v>84</v>
      </c>
      <c r="B86" s="1">
        <v>133.14057</v>
      </c>
      <c r="C86" s="4">
        <v>133.14057</v>
      </c>
      <c r="D86" s="4">
        <v>3.5150732200000001</v>
      </c>
      <c r="E86" s="5">
        <f t="shared" si="7"/>
        <v>2.6401218050966735E-2</v>
      </c>
      <c r="F86" s="30">
        <v>46.208545999999998</v>
      </c>
      <c r="G86" s="31">
        <v>46.208545999999998</v>
      </c>
      <c r="H86" s="31">
        <v>0</v>
      </c>
      <c r="I86" s="5">
        <f t="shared" si="8"/>
        <v>0</v>
      </c>
    </row>
    <row r="87" spans="1:9" x14ac:dyDescent="0.25">
      <c r="A87" s="105" t="s">
        <v>29</v>
      </c>
      <c r="B87" s="73">
        <v>0.57230000000000003</v>
      </c>
      <c r="C87" s="74">
        <v>0.57230000000000003</v>
      </c>
      <c r="D87" s="74">
        <v>7.3249999999999999E-3</v>
      </c>
      <c r="E87" s="5">
        <f t="shared" si="7"/>
        <v>1.2799231172461994E-2</v>
      </c>
      <c r="F87" s="92" t="s">
        <v>16</v>
      </c>
      <c r="G87" s="79" t="s">
        <v>16</v>
      </c>
      <c r="H87" s="79" t="s">
        <v>16</v>
      </c>
      <c r="I87" s="5" t="s">
        <v>16</v>
      </c>
    </row>
    <row r="88" spans="1:9" ht="15.75" thickBot="1" x14ac:dyDescent="0.3">
      <c r="A88" s="106" t="s">
        <v>116</v>
      </c>
      <c r="B88" s="24">
        <v>6.0336239999999997</v>
      </c>
      <c r="C88" s="25">
        <v>6.0336239999999997</v>
      </c>
      <c r="D88" s="25">
        <v>1.9461000000000001E-4</v>
      </c>
      <c r="E88" s="8">
        <f t="shared" si="7"/>
        <v>3.2254247198698495E-5</v>
      </c>
      <c r="F88" s="93" t="s">
        <v>16</v>
      </c>
      <c r="G88" s="72" t="s">
        <v>16</v>
      </c>
      <c r="H88" s="72" t="s">
        <v>16</v>
      </c>
      <c r="I88" s="8" t="s">
        <v>16</v>
      </c>
    </row>
    <row r="89" spans="1:9" ht="15.75" thickBot="1" x14ac:dyDescent="0.3">
      <c r="A89" s="71" t="s">
        <v>106</v>
      </c>
      <c r="B89" s="81">
        <f>SUM(B90:B103)</f>
        <v>653.94109600000002</v>
      </c>
      <c r="C89" s="82">
        <f>SUM(C90:C103)</f>
        <v>653.94109600000002</v>
      </c>
      <c r="D89" s="82">
        <f>SUM(D90:D103)</f>
        <v>35.168422639999989</v>
      </c>
      <c r="E89" s="83">
        <f>D89/C89</f>
        <v>5.3779190289640379E-2</v>
      </c>
      <c r="F89" s="67">
        <f>SUM(F90:F103)</f>
        <v>811.05143300000009</v>
      </c>
      <c r="G89" s="32">
        <f>SUM(G90:G103)</f>
        <v>811.05143300000009</v>
      </c>
      <c r="H89" s="32">
        <f>SUM(H90:H103)</f>
        <v>11.182875119999999</v>
      </c>
      <c r="I89" s="83">
        <f>H89/G89</f>
        <v>1.3788120783703735E-2</v>
      </c>
    </row>
    <row r="90" spans="1:9" ht="15" customHeight="1" x14ac:dyDescent="0.25">
      <c r="A90" s="44" t="s">
        <v>85</v>
      </c>
      <c r="B90" s="20">
        <v>57.563889000000003</v>
      </c>
      <c r="C90" s="21">
        <v>57.563889000000003</v>
      </c>
      <c r="D90" s="21">
        <v>6.3000000000000003E-4</v>
      </c>
      <c r="E90" s="7">
        <f t="shared" ref="E90:E103" si="9">D90/C90</f>
        <v>1.0944361316519111E-5</v>
      </c>
      <c r="F90" s="87">
        <v>23.479811000000002</v>
      </c>
      <c r="G90" s="78">
        <v>23.479811000000002</v>
      </c>
      <c r="H90" s="78">
        <v>0</v>
      </c>
      <c r="I90" s="7">
        <f>H90/G90</f>
        <v>0</v>
      </c>
    </row>
    <row r="91" spans="1:9" ht="15" customHeight="1" x14ac:dyDescent="0.25">
      <c r="A91" s="39" t="s">
        <v>26</v>
      </c>
      <c r="B91" s="1">
        <v>0.96835899999999997</v>
      </c>
      <c r="C91" s="4">
        <v>0.96835899999999997</v>
      </c>
      <c r="D91" s="4">
        <v>0</v>
      </c>
      <c r="E91" s="5">
        <f t="shared" si="9"/>
        <v>0</v>
      </c>
      <c r="F91" s="30" t="s">
        <v>16</v>
      </c>
      <c r="G91" s="31" t="s">
        <v>16</v>
      </c>
      <c r="H91" s="31" t="s">
        <v>16</v>
      </c>
      <c r="I91" s="5" t="s">
        <v>16</v>
      </c>
    </row>
    <row r="92" spans="1:9" ht="15" customHeight="1" x14ac:dyDescent="0.25">
      <c r="A92" s="39" t="s">
        <v>86</v>
      </c>
      <c r="B92" s="1">
        <v>40.447951000000003</v>
      </c>
      <c r="C92" s="4">
        <v>40.447951000000003</v>
      </c>
      <c r="D92" s="4">
        <v>1.2824E-2</v>
      </c>
      <c r="E92" s="5">
        <f t="shared" si="9"/>
        <v>3.1704943471673014E-4</v>
      </c>
      <c r="F92" s="16">
        <v>17.100000000000001</v>
      </c>
      <c r="G92" s="17">
        <v>17.100000000000001</v>
      </c>
      <c r="H92" s="17">
        <v>0</v>
      </c>
      <c r="I92" s="5">
        <f t="shared" ref="I92:I95" si="10">H92/G92</f>
        <v>0</v>
      </c>
    </row>
    <row r="93" spans="1:9" ht="15" customHeight="1" x14ac:dyDescent="0.25">
      <c r="A93" s="39" t="s">
        <v>27</v>
      </c>
      <c r="B93" s="1">
        <v>155.85922500000001</v>
      </c>
      <c r="C93" s="4">
        <v>155.85922500000001</v>
      </c>
      <c r="D93" s="4">
        <v>8.5092499999999995E-3</v>
      </c>
      <c r="E93" s="5">
        <f t="shared" si="9"/>
        <v>5.4595741766327907E-5</v>
      </c>
      <c r="F93" s="16">
        <v>202.98831799999999</v>
      </c>
      <c r="G93" s="17">
        <v>202.98831799999999</v>
      </c>
      <c r="H93" s="17">
        <v>0</v>
      </c>
      <c r="I93" s="5">
        <f t="shared" si="10"/>
        <v>0</v>
      </c>
    </row>
    <row r="94" spans="1:9" ht="15" customHeight="1" x14ac:dyDescent="0.25">
      <c r="A94" s="39" t="s">
        <v>87</v>
      </c>
      <c r="B94" s="1">
        <v>9.6599789999999999</v>
      </c>
      <c r="C94" s="4">
        <v>9.6599789999999999</v>
      </c>
      <c r="D94" s="4">
        <v>0</v>
      </c>
      <c r="E94" s="5">
        <f t="shared" si="9"/>
        <v>0</v>
      </c>
      <c r="F94" s="16">
        <v>45.3</v>
      </c>
      <c r="G94" s="17">
        <v>45.3</v>
      </c>
      <c r="H94" s="17">
        <v>0</v>
      </c>
      <c r="I94" s="5">
        <f t="shared" si="10"/>
        <v>0</v>
      </c>
    </row>
    <row r="95" spans="1:9" ht="15" customHeight="1" x14ac:dyDescent="0.25">
      <c r="A95" s="39" t="s">
        <v>88</v>
      </c>
      <c r="B95" s="11">
        <v>1.1518569999999999</v>
      </c>
      <c r="C95" s="12">
        <v>1.1518569999999999</v>
      </c>
      <c r="D95" s="12">
        <v>2.630505E-2</v>
      </c>
      <c r="E95" s="5">
        <f t="shared" si="9"/>
        <v>2.2837079602763193E-2</v>
      </c>
      <c r="F95" s="11">
        <v>0.18859999999999999</v>
      </c>
      <c r="G95" s="12">
        <v>0.18859999999999999</v>
      </c>
      <c r="H95" s="12">
        <v>0</v>
      </c>
      <c r="I95" s="5">
        <f t="shared" si="10"/>
        <v>0</v>
      </c>
    </row>
    <row r="96" spans="1:9" ht="15" customHeight="1" x14ac:dyDescent="0.25">
      <c r="A96" s="39" t="s">
        <v>89</v>
      </c>
      <c r="B96" s="1">
        <v>10.597334999999999</v>
      </c>
      <c r="C96" s="4">
        <v>10.597334999999999</v>
      </c>
      <c r="D96" s="4">
        <v>0</v>
      </c>
      <c r="E96" s="5">
        <f t="shared" si="9"/>
        <v>0</v>
      </c>
      <c r="F96" s="16">
        <v>8.6</v>
      </c>
      <c r="G96" s="17">
        <v>8.6</v>
      </c>
      <c r="H96" s="17">
        <v>0</v>
      </c>
      <c r="I96" s="5">
        <f t="shared" ref="I96:I99" si="11">H96/G96</f>
        <v>0</v>
      </c>
    </row>
    <row r="97" spans="1:9" ht="15" customHeight="1" x14ac:dyDescent="0.25">
      <c r="A97" s="39" t="s">
        <v>105</v>
      </c>
      <c r="B97" s="1">
        <v>70.203199999999995</v>
      </c>
      <c r="C97" s="4">
        <v>70.203199999999995</v>
      </c>
      <c r="D97" s="4">
        <v>34.989869689999999</v>
      </c>
      <c r="E97" s="5">
        <f t="shared" si="9"/>
        <v>0.4984084726907036</v>
      </c>
      <c r="F97" s="16">
        <v>470</v>
      </c>
      <c r="G97" s="17">
        <v>470</v>
      </c>
      <c r="H97" s="17">
        <v>11.182875119999999</v>
      </c>
      <c r="I97" s="5">
        <f t="shared" si="11"/>
        <v>2.3793351319148934E-2</v>
      </c>
    </row>
    <row r="98" spans="1:9" ht="15" customHeight="1" x14ac:dyDescent="0.25">
      <c r="A98" s="39" t="s">
        <v>35</v>
      </c>
      <c r="B98" s="1">
        <v>108.389374</v>
      </c>
      <c r="C98" s="4">
        <v>108.389374</v>
      </c>
      <c r="D98" s="4">
        <v>4.0000000000000001E-3</v>
      </c>
      <c r="E98" s="5">
        <f t="shared" si="9"/>
        <v>3.6903986547611204E-5</v>
      </c>
      <c r="F98" s="16">
        <v>12.551062999999999</v>
      </c>
      <c r="G98" s="17">
        <v>12.551062999999999</v>
      </c>
      <c r="H98" s="17">
        <v>0</v>
      </c>
      <c r="I98" s="5">
        <f t="shared" si="11"/>
        <v>0</v>
      </c>
    </row>
    <row r="99" spans="1:9" ht="15" customHeight="1" x14ac:dyDescent="0.25">
      <c r="A99" s="39" t="s">
        <v>32</v>
      </c>
      <c r="B99" s="1">
        <v>116.432492</v>
      </c>
      <c r="C99" s="4">
        <v>116.432492</v>
      </c>
      <c r="D99" s="4">
        <v>6.5118999999999993E-3</v>
      </c>
      <c r="E99" s="5">
        <f t="shared" si="9"/>
        <v>5.5928546131263765E-5</v>
      </c>
      <c r="F99" s="16">
        <v>4.4767409999999996</v>
      </c>
      <c r="G99" s="17">
        <v>4.4767409999999996</v>
      </c>
      <c r="H99" s="17">
        <v>0</v>
      </c>
      <c r="I99" s="5">
        <f t="shared" si="11"/>
        <v>0</v>
      </c>
    </row>
    <row r="100" spans="1:9" ht="15" customHeight="1" x14ac:dyDescent="0.25">
      <c r="A100" s="39" t="s">
        <v>117</v>
      </c>
      <c r="B100" s="1">
        <v>0.76820500000000003</v>
      </c>
      <c r="C100" s="4">
        <v>0.76820500000000003</v>
      </c>
      <c r="D100" s="4">
        <v>0</v>
      </c>
      <c r="E100" s="5">
        <f t="shared" si="9"/>
        <v>0</v>
      </c>
      <c r="F100" s="30" t="s">
        <v>16</v>
      </c>
      <c r="G100" s="31" t="s">
        <v>16</v>
      </c>
      <c r="H100" s="31" t="s">
        <v>16</v>
      </c>
      <c r="I100" s="5" t="s">
        <v>16</v>
      </c>
    </row>
    <row r="101" spans="1:9" ht="15" customHeight="1" x14ac:dyDescent="0.25">
      <c r="A101" s="39" t="s">
        <v>30</v>
      </c>
      <c r="B101" s="1">
        <v>25.132982999999999</v>
      </c>
      <c r="C101" s="4">
        <v>25.132982999999999</v>
      </c>
      <c r="D101" s="4">
        <v>1.0640200000000001E-2</v>
      </c>
      <c r="E101" s="5">
        <f t="shared" si="9"/>
        <v>4.2335603378238076E-4</v>
      </c>
      <c r="F101" s="16">
        <v>10.72</v>
      </c>
      <c r="G101" s="17">
        <v>10.72</v>
      </c>
      <c r="H101" s="17">
        <v>0</v>
      </c>
      <c r="I101" s="5">
        <f t="shared" ref="I101:I103" si="12">H101/G101</f>
        <v>0</v>
      </c>
    </row>
    <row r="102" spans="1:9" ht="15" customHeight="1" x14ac:dyDescent="0.25">
      <c r="A102" s="39" t="s">
        <v>90</v>
      </c>
      <c r="B102" s="1">
        <v>4.6755000000000004</v>
      </c>
      <c r="C102" s="4">
        <v>4.6755000000000004</v>
      </c>
      <c r="D102" s="4">
        <v>9.9937999999999989E-3</v>
      </c>
      <c r="E102" s="5">
        <f t="shared" si="9"/>
        <v>2.1374826221794456E-3</v>
      </c>
      <c r="F102" s="16">
        <v>1.5468999999999999</v>
      </c>
      <c r="G102" s="17">
        <v>1.5468999999999999</v>
      </c>
      <c r="H102" s="17">
        <v>0</v>
      </c>
      <c r="I102" s="5">
        <f t="shared" si="12"/>
        <v>0</v>
      </c>
    </row>
    <row r="103" spans="1:9" ht="15" customHeight="1" thickBot="1" x14ac:dyDescent="0.3">
      <c r="A103" s="39" t="s">
        <v>91</v>
      </c>
      <c r="B103" s="22">
        <v>52.090747</v>
      </c>
      <c r="C103" s="23">
        <v>52.090747</v>
      </c>
      <c r="D103" s="23">
        <v>9.9138749999999998E-2</v>
      </c>
      <c r="E103" s="50">
        <f t="shared" si="9"/>
        <v>1.9031930949272046E-3</v>
      </c>
      <c r="F103" s="57">
        <v>14.1</v>
      </c>
      <c r="G103" s="58">
        <v>14.1</v>
      </c>
      <c r="H103" s="58">
        <v>0</v>
      </c>
      <c r="I103" s="50">
        <f t="shared" si="12"/>
        <v>0</v>
      </c>
    </row>
    <row r="104" spans="1:9" ht="15.75" thickBot="1" x14ac:dyDescent="0.3">
      <c r="A104" s="13" t="s">
        <v>107</v>
      </c>
      <c r="B104" s="52">
        <f>SUM(B105:B110)</f>
        <v>83.692188000000002</v>
      </c>
      <c r="C104" s="53">
        <f t="shared" ref="C104:D104" si="13">SUM(C105:C110)</f>
        <v>83.692188000000002</v>
      </c>
      <c r="D104" s="53">
        <f t="shared" si="13"/>
        <v>0.58380343000000001</v>
      </c>
      <c r="E104" s="54">
        <f>D104/C104</f>
        <v>6.9756024301814165E-3</v>
      </c>
      <c r="F104" s="56">
        <f>SUM(F105:F110)</f>
        <v>24.779063000000001</v>
      </c>
      <c r="G104" s="55">
        <f t="shared" ref="G104:H104" si="14">SUM(G105:G110)</f>
        <v>24.779063000000001</v>
      </c>
      <c r="H104" s="55">
        <f t="shared" si="14"/>
        <v>6.6046099999999996E-2</v>
      </c>
      <c r="I104" s="54">
        <f>H104/G104</f>
        <v>2.6653994140133546E-3</v>
      </c>
    </row>
    <row r="105" spans="1:9" ht="15" customHeight="1" x14ac:dyDescent="0.25">
      <c r="A105" s="39" t="s">
        <v>92</v>
      </c>
      <c r="B105" s="26">
        <v>24.682922000000001</v>
      </c>
      <c r="C105" s="27">
        <v>24.682922000000001</v>
      </c>
      <c r="D105" s="27">
        <v>0</v>
      </c>
      <c r="E105" s="51">
        <f t="shared" ref="E105:E108" si="15">D105/C105</f>
        <v>0</v>
      </c>
      <c r="F105" s="99" t="s">
        <v>16</v>
      </c>
      <c r="G105" s="100" t="s">
        <v>16</v>
      </c>
      <c r="H105" s="100" t="s">
        <v>16</v>
      </c>
      <c r="I105" s="51" t="s">
        <v>16</v>
      </c>
    </row>
    <row r="106" spans="1:9" ht="15" customHeight="1" x14ac:dyDescent="0.25">
      <c r="A106" s="39" t="s">
        <v>37</v>
      </c>
      <c r="B106" s="1">
        <v>8.9362290000000009</v>
      </c>
      <c r="C106" s="4">
        <v>8.9362290000000009</v>
      </c>
      <c r="D106" s="4">
        <v>0</v>
      </c>
      <c r="E106" s="5">
        <f t="shared" si="15"/>
        <v>0</v>
      </c>
      <c r="F106" s="2" t="s">
        <v>16</v>
      </c>
      <c r="G106" s="3" t="s">
        <v>16</v>
      </c>
      <c r="H106" s="3" t="s">
        <v>16</v>
      </c>
      <c r="I106" s="5" t="s">
        <v>16</v>
      </c>
    </row>
    <row r="107" spans="1:9" ht="15" customHeight="1" x14ac:dyDescent="0.25">
      <c r="A107" s="39" t="s">
        <v>93</v>
      </c>
      <c r="B107" s="1">
        <v>25.351489999999998</v>
      </c>
      <c r="C107" s="4">
        <v>25.351489999999998</v>
      </c>
      <c r="D107" s="4">
        <v>0.44185393000000001</v>
      </c>
      <c r="E107" s="5">
        <f t="shared" si="15"/>
        <v>1.742911087277316E-2</v>
      </c>
      <c r="F107" s="2">
        <v>20.088998</v>
      </c>
      <c r="G107" s="3">
        <v>20.088998</v>
      </c>
      <c r="H107" s="3">
        <v>6.3125000000000001E-2</v>
      </c>
      <c r="I107" s="5">
        <f>H107/G107</f>
        <v>3.142267225075138E-3</v>
      </c>
    </row>
    <row r="108" spans="1:9" ht="15" customHeight="1" x14ac:dyDescent="0.25">
      <c r="A108" s="45" t="s">
        <v>94</v>
      </c>
      <c r="B108" s="1">
        <v>10.34689</v>
      </c>
      <c r="C108" s="4">
        <v>10.34689</v>
      </c>
      <c r="D108" s="4">
        <v>0</v>
      </c>
      <c r="E108" s="5">
        <f t="shared" si="15"/>
        <v>0</v>
      </c>
      <c r="F108" s="2" t="s">
        <v>16</v>
      </c>
      <c r="G108" s="3" t="s">
        <v>16</v>
      </c>
      <c r="H108" s="3" t="s">
        <v>16</v>
      </c>
      <c r="I108" s="5" t="s">
        <v>16</v>
      </c>
    </row>
    <row r="109" spans="1:9" ht="15" customHeight="1" x14ac:dyDescent="0.25">
      <c r="A109" s="46" t="s">
        <v>95</v>
      </c>
      <c r="B109" s="1">
        <v>7.9173999999999998</v>
      </c>
      <c r="C109" s="4">
        <v>7.9173999999999998</v>
      </c>
      <c r="D109" s="4">
        <v>0.1410875</v>
      </c>
      <c r="E109" s="5">
        <f t="shared" ref="E109:E117" si="16">D109/C109</f>
        <v>1.7819928259277036E-2</v>
      </c>
      <c r="F109" s="2" t="s">
        <v>16</v>
      </c>
      <c r="G109" s="3" t="s">
        <v>16</v>
      </c>
      <c r="H109" s="3" t="s">
        <v>16</v>
      </c>
      <c r="I109" s="5" t="s">
        <v>16</v>
      </c>
    </row>
    <row r="110" spans="1:9" ht="15" customHeight="1" thickBot="1" x14ac:dyDescent="0.3">
      <c r="A110" s="47" t="s">
        <v>96</v>
      </c>
      <c r="B110" s="24">
        <v>6.4572570000000002</v>
      </c>
      <c r="C110" s="25">
        <v>6.4572570000000002</v>
      </c>
      <c r="D110" s="25">
        <v>8.6200000000000003E-4</v>
      </c>
      <c r="E110" s="8">
        <f t="shared" si="16"/>
        <v>1.3349321546285057E-4</v>
      </c>
      <c r="F110" s="18">
        <v>4.6900649999999997</v>
      </c>
      <c r="G110" s="19">
        <v>4.6900649999999997</v>
      </c>
      <c r="H110" s="19">
        <v>2.9210999999999998E-3</v>
      </c>
      <c r="I110" s="10">
        <f t="shared" ref="I110" si="17">H110/G110</f>
        <v>6.228271889621999E-4</v>
      </c>
    </row>
    <row r="111" spans="1:9" ht="15.75" thickBot="1" x14ac:dyDescent="0.3">
      <c r="A111" s="13" t="s">
        <v>120</v>
      </c>
      <c r="B111" s="81">
        <f>SUM(B112:B113)</f>
        <v>1196.4656239999999</v>
      </c>
      <c r="C111" s="82">
        <f t="shared" ref="C111:D111" si="18">SUM(C112:C113)</f>
        <v>1196.4656239999999</v>
      </c>
      <c r="D111" s="82">
        <f t="shared" si="18"/>
        <v>106.64997699999999</v>
      </c>
      <c r="E111" s="83">
        <f t="shared" si="16"/>
        <v>8.913751875582511E-2</v>
      </c>
      <c r="F111" s="84">
        <f>SUM(F112:F113)</f>
        <v>2879.1656069999999</v>
      </c>
      <c r="G111" s="84">
        <f t="shared" ref="G111:H111" si="19">SUM(G112:G113)</f>
        <v>2879.1656069999999</v>
      </c>
      <c r="H111" s="84">
        <f t="shared" si="19"/>
        <v>306.56072699999999</v>
      </c>
      <c r="I111" s="83">
        <f>H111/G111</f>
        <v>0.10647554494769984</v>
      </c>
    </row>
    <row r="112" spans="1:9" x14ac:dyDescent="0.25">
      <c r="A112" s="45" t="s">
        <v>100</v>
      </c>
      <c r="B112" s="20">
        <v>709.54420000000005</v>
      </c>
      <c r="C112" s="21">
        <v>709.54420000000005</v>
      </c>
      <c r="D112" s="21">
        <v>66.102763999999993</v>
      </c>
      <c r="E112" s="7">
        <f t="shared" si="16"/>
        <v>9.3162292074263992E-2</v>
      </c>
      <c r="F112" s="90">
        <v>1633.8910000000001</v>
      </c>
      <c r="G112" s="91">
        <v>1633.8910000000001</v>
      </c>
      <c r="H112" s="91">
        <v>182.59247999999999</v>
      </c>
      <c r="I112" s="7">
        <f t="shared" ref="I112:I113" si="20">H112/G112</f>
        <v>0.11175315856443299</v>
      </c>
    </row>
    <row r="113" spans="1:9" ht="15" customHeight="1" thickBot="1" x14ac:dyDescent="0.3">
      <c r="A113" s="45" t="s">
        <v>101</v>
      </c>
      <c r="B113" s="24">
        <v>486.921424</v>
      </c>
      <c r="C113" s="25">
        <v>486.921424</v>
      </c>
      <c r="D113" s="25">
        <v>40.547212999999999</v>
      </c>
      <c r="E113" s="8">
        <f t="shared" si="16"/>
        <v>8.3272600057129539E-2</v>
      </c>
      <c r="F113" s="76">
        <v>1245.2746070000001</v>
      </c>
      <c r="G113" s="77">
        <v>1245.2746070000001</v>
      </c>
      <c r="H113" s="77">
        <v>123.96824700000001</v>
      </c>
      <c r="I113" s="8">
        <f t="shared" si="20"/>
        <v>9.9550931419578839E-2</v>
      </c>
    </row>
    <row r="114" spans="1:9" ht="15.75" thickBot="1" x14ac:dyDescent="0.3">
      <c r="A114" s="13" t="s">
        <v>121</v>
      </c>
      <c r="B114" s="81">
        <f>SUM(B115:B117)</f>
        <v>411.21518500000002</v>
      </c>
      <c r="C114" s="82">
        <f t="shared" ref="C114:D114" si="21">SUM(C115:C117)</f>
        <v>411.21518500000002</v>
      </c>
      <c r="D114" s="82">
        <f t="shared" si="21"/>
        <v>9.8137700000000012E-3</v>
      </c>
      <c r="E114" s="68">
        <f t="shared" si="16"/>
        <v>2.3865290869548021E-5</v>
      </c>
      <c r="F114" s="67">
        <f>SUM(F115:F117)</f>
        <v>341.12758500000001</v>
      </c>
      <c r="G114" s="32">
        <f t="shared" ref="G114:H114" si="22">SUM(G115:G117)</f>
        <v>341.12758500000001</v>
      </c>
      <c r="H114" s="32">
        <f t="shared" si="22"/>
        <v>0</v>
      </c>
      <c r="I114" s="83">
        <f>H114/G114</f>
        <v>0</v>
      </c>
    </row>
    <row r="115" spans="1:9" x14ac:dyDescent="0.25">
      <c r="A115" s="44" t="s">
        <v>97</v>
      </c>
      <c r="B115" s="20">
        <v>275.58686</v>
      </c>
      <c r="C115" s="21">
        <v>275.58686</v>
      </c>
      <c r="D115" s="21">
        <v>0</v>
      </c>
      <c r="E115" s="7">
        <f t="shared" si="16"/>
        <v>0</v>
      </c>
      <c r="F115" s="87">
        <v>111.127585</v>
      </c>
      <c r="G115" s="78">
        <v>111.127585</v>
      </c>
      <c r="H115" s="78">
        <v>0</v>
      </c>
      <c r="I115" s="7">
        <f t="shared" ref="I115" si="23">H115/G115</f>
        <v>0</v>
      </c>
    </row>
    <row r="116" spans="1:9" x14ac:dyDescent="0.25">
      <c r="A116" s="39" t="s">
        <v>98</v>
      </c>
      <c r="B116" s="11">
        <v>2.8824429999999999</v>
      </c>
      <c r="C116" s="12">
        <v>2.8824429999999999</v>
      </c>
      <c r="D116" s="12">
        <v>0</v>
      </c>
      <c r="E116" s="5">
        <f t="shared" si="16"/>
        <v>0</v>
      </c>
      <c r="F116" s="36" t="s">
        <v>16</v>
      </c>
      <c r="G116" s="37" t="s">
        <v>16</v>
      </c>
      <c r="H116" s="37" t="s">
        <v>16</v>
      </c>
      <c r="I116" s="5" t="s">
        <v>16</v>
      </c>
    </row>
    <row r="117" spans="1:9" ht="15" customHeight="1" thickBot="1" x14ac:dyDescent="0.3">
      <c r="A117" s="47" t="s">
        <v>99</v>
      </c>
      <c r="B117" s="85">
        <v>132.74588199999999</v>
      </c>
      <c r="C117" s="86">
        <v>132.74588199999999</v>
      </c>
      <c r="D117" s="86">
        <v>9.8137700000000012E-3</v>
      </c>
      <c r="E117" s="8">
        <f t="shared" si="16"/>
        <v>7.3928997661863456E-5</v>
      </c>
      <c r="F117" s="88">
        <v>230</v>
      </c>
      <c r="G117" s="89">
        <v>230</v>
      </c>
      <c r="H117" s="89">
        <v>0</v>
      </c>
      <c r="I117" s="8">
        <f>H117/G117</f>
        <v>0</v>
      </c>
    </row>
    <row r="118" spans="1:9" ht="21" customHeight="1" x14ac:dyDescent="0.25">
      <c r="A118" s="108" t="s">
        <v>122</v>
      </c>
      <c r="B118" s="109"/>
      <c r="C118" s="109"/>
      <c r="D118" s="109"/>
      <c r="E118" s="109"/>
      <c r="F118" s="110" t="s">
        <v>118</v>
      </c>
      <c r="G118" s="110"/>
      <c r="H118" s="110"/>
      <c r="I118" s="110"/>
    </row>
    <row r="119" spans="1:9" ht="17.25" customHeight="1" x14ac:dyDescent="0.25">
      <c r="A119" s="111" t="s">
        <v>40</v>
      </c>
      <c r="B119" s="112"/>
      <c r="C119" s="112"/>
      <c r="D119" s="112"/>
      <c r="E119" s="112"/>
      <c r="F119" s="112"/>
      <c r="G119" s="112"/>
      <c r="H119" s="112"/>
      <c r="I119" s="112"/>
    </row>
    <row r="120" spans="1:9" ht="17.25" customHeight="1" x14ac:dyDescent="0.25">
      <c r="A120" s="124"/>
      <c r="B120" s="124"/>
      <c r="C120" s="124"/>
      <c r="D120" s="124"/>
      <c r="E120" s="124"/>
      <c r="F120" s="124"/>
      <c r="G120" s="124"/>
      <c r="H120" s="124"/>
      <c r="I120" s="124"/>
    </row>
    <row r="121" spans="1:9" x14ac:dyDescent="0.25">
      <c r="A121" s="122" t="s">
        <v>0</v>
      </c>
      <c r="B121" s="122"/>
      <c r="C121" s="122"/>
      <c r="D121" s="122"/>
      <c r="E121" s="122"/>
      <c r="F121" s="122"/>
      <c r="G121" s="122"/>
      <c r="H121" s="122"/>
      <c r="I121" s="122"/>
    </row>
    <row r="122" spans="1:9" x14ac:dyDescent="0.25">
      <c r="A122" s="122" t="s">
        <v>1</v>
      </c>
      <c r="B122" s="122"/>
      <c r="C122" s="122"/>
      <c r="D122" s="122"/>
      <c r="E122" s="122"/>
      <c r="F122" s="122"/>
      <c r="G122" s="122"/>
      <c r="H122" s="122"/>
      <c r="I122" s="122"/>
    </row>
    <row r="123" spans="1:9" x14ac:dyDescent="0.25">
      <c r="A123" s="123" t="s">
        <v>39</v>
      </c>
      <c r="B123" s="123"/>
      <c r="C123" s="123"/>
      <c r="D123" s="123"/>
      <c r="E123" s="123"/>
      <c r="F123" s="123"/>
      <c r="G123" s="123"/>
      <c r="H123" s="123"/>
      <c r="I123" s="123"/>
    </row>
    <row r="124" spans="1:9" x14ac:dyDescent="0.25">
      <c r="A124" s="123" t="s">
        <v>102</v>
      </c>
      <c r="B124" s="123"/>
      <c r="C124" s="123"/>
      <c r="D124" s="123"/>
      <c r="E124" s="123"/>
      <c r="F124" s="123"/>
      <c r="G124" s="123"/>
      <c r="H124" s="123"/>
      <c r="I124" s="123"/>
    </row>
    <row r="125" spans="1:9" x14ac:dyDescent="0.25">
      <c r="A125" s="123" t="s">
        <v>124</v>
      </c>
      <c r="B125" s="123"/>
      <c r="C125" s="123"/>
      <c r="D125" s="123"/>
      <c r="E125" s="123"/>
      <c r="F125" s="123"/>
      <c r="G125" s="123"/>
      <c r="H125" s="123"/>
      <c r="I125" s="123"/>
    </row>
    <row r="126" spans="1:9" x14ac:dyDescent="0.25">
      <c r="A126" s="114" t="s">
        <v>2</v>
      </c>
      <c r="B126" s="114"/>
      <c r="C126" s="114"/>
      <c r="D126" s="114"/>
      <c r="E126" s="114"/>
      <c r="F126" s="114"/>
      <c r="G126" s="114"/>
      <c r="H126" s="114"/>
      <c r="I126" s="114"/>
    </row>
    <row r="127" spans="1:9" ht="6" customHeight="1" thickBot="1" x14ac:dyDescent="0.3">
      <c r="A127" s="115"/>
      <c r="B127" s="115"/>
      <c r="C127" s="115"/>
      <c r="D127" s="115"/>
      <c r="E127" s="115"/>
      <c r="F127" s="115"/>
      <c r="G127" s="115"/>
      <c r="H127" s="115"/>
      <c r="I127" s="115"/>
    </row>
    <row r="128" spans="1:9" x14ac:dyDescent="0.25">
      <c r="A128" s="116" t="s">
        <v>3</v>
      </c>
      <c r="B128" s="118" t="s">
        <v>4</v>
      </c>
      <c r="C128" s="119"/>
      <c r="D128" s="119"/>
      <c r="E128" s="120"/>
      <c r="F128" s="118" t="s">
        <v>5</v>
      </c>
      <c r="G128" s="119"/>
      <c r="H128" s="119"/>
      <c r="I128" s="121"/>
    </row>
    <row r="129" spans="1:9" ht="30.75" thickBot="1" x14ac:dyDescent="0.3">
      <c r="A129" s="117"/>
      <c r="B129" s="59" t="s">
        <v>6</v>
      </c>
      <c r="C129" s="60" t="s">
        <v>7</v>
      </c>
      <c r="D129" s="60" t="s">
        <v>8</v>
      </c>
      <c r="E129" s="61" t="s">
        <v>9</v>
      </c>
      <c r="F129" s="62" t="s">
        <v>6</v>
      </c>
      <c r="G129" s="60" t="s">
        <v>7</v>
      </c>
      <c r="H129" s="60" t="s">
        <v>8</v>
      </c>
      <c r="I129" s="63" t="s">
        <v>9</v>
      </c>
    </row>
    <row r="130" spans="1:9" ht="15.75" thickBot="1" x14ac:dyDescent="0.3">
      <c r="A130" s="34" t="s">
        <v>33</v>
      </c>
      <c r="B130" s="64">
        <f>B132+B163+B209+B224+B231+B234</f>
        <v>23712.433749000003</v>
      </c>
      <c r="C130" s="65">
        <f>C132+C163+C209+C224+C231+C234</f>
        <v>23709.518478000002</v>
      </c>
      <c r="D130" s="65">
        <f>D132+D163+D209+D224+D231+D234</f>
        <v>4376.4473068300003</v>
      </c>
      <c r="E130" s="95">
        <f>D130/C130</f>
        <v>0.18458608979726407</v>
      </c>
      <c r="F130" s="64">
        <f>F132+F163+F209+F224+F231+F234</f>
        <v>11188.168626000001</v>
      </c>
      <c r="G130" s="65">
        <f>G132+G163+G209+G224+G231+G234</f>
        <v>11190.878146999998</v>
      </c>
      <c r="H130" s="65">
        <f>H132+H163+H209+H224+H231+H234</f>
        <v>1408.1970785000003</v>
      </c>
      <c r="I130" s="66">
        <f>H130/G130</f>
        <v>0.12583436795596811</v>
      </c>
    </row>
    <row r="131" spans="1:9" ht="15.75" thickBot="1" x14ac:dyDescent="0.3">
      <c r="A131" s="49" t="s">
        <v>10</v>
      </c>
      <c r="B131" s="69">
        <f>B130-B231-B234</f>
        <v>22104.752940000002</v>
      </c>
      <c r="C131" s="70">
        <f>C130-C231-C234</f>
        <v>22102.213474</v>
      </c>
      <c r="D131" s="70">
        <f>D130-D231-D234</f>
        <v>4101.3673921899999</v>
      </c>
      <c r="E131" s="96">
        <f>D131/C131</f>
        <v>0.18556364940618525</v>
      </c>
      <c r="F131" s="69">
        <f>F130-F170-F231-F234</f>
        <v>5490.7764340000003</v>
      </c>
      <c r="G131" s="70">
        <f>G130-G170-G231-G234</f>
        <v>5493.1101499999977</v>
      </c>
      <c r="H131" s="70">
        <f>H130-H170-H231-H234</f>
        <v>938.57423742000026</v>
      </c>
      <c r="I131" s="33">
        <f>H131/G131</f>
        <v>0.17086390255982772</v>
      </c>
    </row>
    <row r="132" spans="1:9" ht="15.75" thickBot="1" x14ac:dyDescent="0.3">
      <c r="A132" s="35" t="s">
        <v>11</v>
      </c>
      <c r="B132" s="67">
        <f>SUM(B133:B162)</f>
        <v>14759.386319000001</v>
      </c>
      <c r="C132" s="32">
        <f>SUM(C133:C162)</f>
        <v>14757.656431000001</v>
      </c>
      <c r="D132" s="32">
        <f>SUM(D133:D162)</f>
        <v>3064.6688727399996</v>
      </c>
      <c r="E132" s="68">
        <f>D132/C132</f>
        <v>0.20766636539270164</v>
      </c>
      <c r="F132" s="67">
        <f>SUM(F133:F162)</f>
        <v>3163.6036519999993</v>
      </c>
      <c r="G132" s="32">
        <f>SUM(G133:G162)</f>
        <v>3165.0219899999988</v>
      </c>
      <c r="H132" s="32">
        <f>SUM(H133:H162)</f>
        <v>528.7130788500001</v>
      </c>
      <c r="I132" s="83">
        <f>H132/G132</f>
        <v>0.16704878529137812</v>
      </c>
    </row>
    <row r="133" spans="1:9" x14ac:dyDescent="0.25">
      <c r="A133" s="94" t="s">
        <v>12</v>
      </c>
      <c r="B133" s="20">
        <v>95.7</v>
      </c>
      <c r="C133" s="21">
        <v>95.7</v>
      </c>
      <c r="D133" s="21">
        <v>13.260893380000001</v>
      </c>
      <c r="E133" s="7">
        <f>D133/C133</f>
        <v>0.1385673289446186</v>
      </c>
      <c r="F133" s="14">
        <v>3</v>
      </c>
      <c r="G133" s="15">
        <v>3</v>
      </c>
      <c r="H133" s="15">
        <v>8.0946570000000009E-2</v>
      </c>
      <c r="I133" s="7">
        <f>H133/G133</f>
        <v>2.6982190000000003E-2</v>
      </c>
    </row>
    <row r="134" spans="1:9" x14ac:dyDescent="0.25">
      <c r="A134" s="39" t="s">
        <v>13</v>
      </c>
      <c r="B134" s="1">
        <v>127.12531199999999</v>
      </c>
      <c r="C134" s="4">
        <v>127.007256</v>
      </c>
      <c r="D134" s="4">
        <v>14.43637025</v>
      </c>
      <c r="E134" s="5">
        <f>D134/C134</f>
        <v>0.11366571253220367</v>
      </c>
      <c r="F134" s="30">
        <v>0.8</v>
      </c>
      <c r="G134" s="31">
        <v>0.91805599999999998</v>
      </c>
      <c r="H134" s="31">
        <v>0.23978823999999999</v>
      </c>
      <c r="I134" s="5">
        <f t="shared" ref="I134:I147" si="24">H134/G134</f>
        <v>0.26119129987713169</v>
      </c>
    </row>
    <row r="135" spans="1:9" x14ac:dyDescent="0.25">
      <c r="A135" s="39" t="s">
        <v>19</v>
      </c>
      <c r="B135" s="1">
        <v>172.42388199999999</v>
      </c>
      <c r="C135" s="4">
        <v>171.934934</v>
      </c>
      <c r="D135" s="4">
        <v>20.245107190000002</v>
      </c>
      <c r="E135" s="5">
        <f t="shared" ref="E135:E157" si="25">D135/C135</f>
        <v>0.11774865479053839</v>
      </c>
      <c r="F135" s="16">
        <v>40.009931999999999</v>
      </c>
      <c r="G135" s="17">
        <v>40.086114000000002</v>
      </c>
      <c r="H135" s="17">
        <v>6.65848057</v>
      </c>
      <c r="I135" s="5">
        <f t="shared" si="24"/>
        <v>0.16610441635724529</v>
      </c>
    </row>
    <row r="136" spans="1:9" x14ac:dyDescent="0.25">
      <c r="A136" s="39" t="s">
        <v>41</v>
      </c>
      <c r="B136" s="1">
        <v>69.820733000000004</v>
      </c>
      <c r="C136" s="4">
        <v>69.897670000000005</v>
      </c>
      <c r="D136" s="4">
        <v>16.970717989999997</v>
      </c>
      <c r="E136" s="5">
        <f t="shared" si="25"/>
        <v>0.24279375821826388</v>
      </c>
      <c r="F136" s="16">
        <v>11.206742</v>
      </c>
      <c r="G136" s="17">
        <v>11.206742</v>
      </c>
      <c r="H136" s="17">
        <v>9.7192600000000004E-3</v>
      </c>
      <c r="I136" s="5">
        <f t="shared" si="24"/>
        <v>8.6726900646057529E-4</v>
      </c>
    </row>
    <row r="137" spans="1:9" x14ac:dyDescent="0.25">
      <c r="A137" s="40" t="s">
        <v>42</v>
      </c>
      <c r="B137" s="1">
        <v>2138.047161</v>
      </c>
      <c r="C137" s="4">
        <v>2138.047161</v>
      </c>
      <c r="D137" s="4">
        <v>268.77442411000004</v>
      </c>
      <c r="E137" s="5">
        <f t="shared" si="25"/>
        <v>0.12571024110819418</v>
      </c>
      <c r="F137" s="16">
        <v>1501.485279</v>
      </c>
      <c r="G137" s="17">
        <v>1501.485279</v>
      </c>
      <c r="H137" s="17">
        <v>22.569096999999999</v>
      </c>
      <c r="I137" s="5">
        <f t="shared" si="24"/>
        <v>1.5031181001675342E-2</v>
      </c>
    </row>
    <row r="138" spans="1:9" x14ac:dyDescent="0.25">
      <c r="A138" s="41" t="s">
        <v>43</v>
      </c>
      <c r="B138" s="1">
        <v>25.757228000000001</v>
      </c>
      <c r="C138" s="4">
        <v>25.757228000000001</v>
      </c>
      <c r="D138" s="4">
        <v>2.9985380299999997</v>
      </c>
      <c r="E138" s="5">
        <f t="shared" si="25"/>
        <v>0.11641540114487474</v>
      </c>
      <c r="F138" s="16">
        <v>0.873838</v>
      </c>
      <c r="G138" s="17">
        <v>0.873838</v>
      </c>
      <c r="H138" s="17">
        <v>6.3023869999999996E-2</v>
      </c>
      <c r="I138" s="5">
        <f t="shared" si="24"/>
        <v>7.2123059422913624E-2</v>
      </c>
    </row>
    <row r="139" spans="1:9" x14ac:dyDescent="0.25">
      <c r="A139" s="41" t="s">
        <v>44</v>
      </c>
      <c r="B139" s="1">
        <v>40.321375000000003</v>
      </c>
      <c r="C139" s="4">
        <v>40.321375000000003</v>
      </c>
      <c r="D139" s="4">
        <v>5.5662745400000002</v>
      </c>
      <c r="E139" s="5">
        <f t="shared" si="25"/>
        <v>0.13804773621931296</v>
      </c>
      <c r="F139" s="16">
        <v>674.81037900000001</v>
      </c>
      <c r="G139" s="17">
        <v>674.81037900000001</v>
      </c>
      <c r="H139" s="17">
        <v>368.88738892999999</v>
      </c>
      <c r="I139" s="5">
        <f t="shared" si="24"/>
        <v>0.54665340132535212</v>
      </c>
    </row>
    <row r="140" spans="1:9" x14ac:dyDescent="0.25">
      <c r="A140" s="39" t="s">
        <v>45</v>
      </c>
      <c r="B140" s="1">
        <v>78.649984000000003</v>
      </c>
      <c r="C140" s="4">
        <v>78.621565000000004</v>
      </c>
      <c r="D140" s="4">
        <v>9.4005864900000002</v>
      </c>
      <c r="E140" s="5">
        <f t="shared" si="25"/>
        <v>0.11956753201236836</v>
      </c>
      <c r="F140" s="16">
        <v>52.241073</v>
      </c>
      <c r="G140" s="17">
        <v>52.269492</v>
      </c>
      <c r="H140" s="17">
        <v>3.3497980099999998</v>
      </c>
      <c r="I140" s="5">
        <f t="shared" si="24"/>
        <v>6.4087058852609471E-2</v>
      </c>
    </row>
    <row r="141" spans="1:9" x14ac:dyDescent="0.25">
      <c r="A141" s="41" t="s">
        <v>46</v>
      </c>
      <c r="B141" s="1">
        <v>1534.174225</v>
      </c>
      <c r="C141" s="4">
        <v>1534.431425</v>
      </c>
      <c r="D141" s="4">
        <v>223.87424180000002</v>
      </c>
      <c r="E141" s="5">
        <f t="shared" si="25"/>
        <v>0.14590045416985645</v>
      </c>
      <c r="F141" s="16">
        <v>303.899</v>
      </c>
      <c r="G141" s="17">
        <v>303.899</v>
      </c>
      <c r="H141" s="17">
        <v>49.160796520000005</v>
      </c>
      <c r="I141" s="5">
        <f t="shared" si="24"/>
        <v>0.16176689136851391</v>
      </c>
    </row>
    <row r="142" spans="1:9" x14ac:dyDescent="0.25">
      <c r="A142" s="42" t="s">
        <v>47</v>
      </c>
      <c r="B142" s="1">
        <v>35.581921999999999</v>
      </c>
      <c r="C142" s="4">
        <v>35.581921999999999</v>
      </c>
      <c r="D142" s="4">
        <v>2.7204746699999998</v>
      </c>
      <c r="E142" s="5">
        <f t="shared" si="25"/>
        <v>7.6456653184726775E-2</v>
      </c>
      <c r="F142" s="16">
        <v>2.1181480000000001</v>
      </c>
      <c r="G142" s="17">
        <v>2.1181480000000001</v>
      </c>
      <c r="H142" s="17">
        <v>9.7253770000000003E-2</v>
      </c>
      <c r="I142" s="5">
        <f t="shared" si="24"/>
        <v>4.5914530051724432E-2</v>
      </c>
    </row>
    <row r="143" spans="1:9" x14ac:dyDescent="0.25">
      <c r="A143" s="42" t="s">
        <v>48</v>
      </c>
      <c r="B143" s="1">
        <v>13.876048000000001</v>
      </c>
      <c r="C143" s="4">
        <v>13.876048000000001</v>
      </c>
      <c r="D143" s="4">
        <v>1.8058170800000002</v>
      </c>
      <c r="E143" s="5">
        <f t="shared" si="25"/>
        <v>0.13013914912949279</v>
      </c>
      <c r="F143" s="16">
        <v>52.899892999999999</v>
      </c>
      <c r="G143" s="17">
        <v>52.899892999999999</v>
      </c>
      <c r="H143" s="17">
        <v>9.9132525099999995</v>
      </c>
      <c r="I143" s="5">
        <f t="shared" si="24"/>
        <v>0.18739645673763461</v>
      </c>
    </row>
    <row r="144" spans="1:9" x14ac:dyDescent="0.25">
      <c r="A144" s="42" t="s">
        <v>49</v>
      </c>
      <c r="B144" s="1">
        <v>475.05613799999998</v>
      </c>
      <c r="C144" s="4">
        <v>474.37669899999997</v>
      </c>
      <c r="D144" s="4">
        <v>27.691577899999999</v>
      </c>
      <c r="E144" s="5">
        <f t="shared" si="25"/>
        <v>5.837465870135413E-2</v>
      </c>
      <c r="F144" s="16">
        <v>101.077371</v>
      </c>
      <c r="G144" s="17">
        <v>101.246818</v>
      </c>
      <c r="H144" s="17">
        <v>1.0288704399999999</v>
      </c>
      <c r="I144" s="5">
        <f t="shared" si="24"/>
        <v>1.016200272091514E-2</v>
      </c>
    </row>
    <row r="145" spans="1:9" x14ac:dyDescent="0.25">
      <c r="A145" s="42" t="s">
        <v>50</v>
      </c>
      <c r="B145" s="1">
        <v>134.22523699999999</v>
      </c>
      <c r="C145" s="4">
        <v>134.22523699999999</v>
      </c>
      <c r="D145" s="4">
        <v>17.690345969999999</v>
      </c>
      <c r="E145" s="5">
        <f t="shared" si="25"/>
        <v>0.13179597492534134</v>
      </c>
      <c r="F145" s="16">
        <v>17.100000000000001</v>
      </c>
      <c r="G145" s="17">
        <v>17.100000000000001</v>
      </c>
      <c r="H145" s="17">
        <v>0.1935684</v>
      </c>
      <c r="I145" s="5">
        <f t="shared" si="24"/>
        <v>1.131978947368421E-2</v>
      </c>
    </row>
    <row r="146" spans="1:9" x14ac:dyDescent="0.25">
      <c r="A146" s="42" t="s">
        <v>51</v>
      </c>
      <c r="B146" s="1">
        <v>943.19269299999996</v>
      </c>
      <c r="C146" s="4">
        <v>942.74269300000003</v>
      </c>
      <c r="D146" s="4">
        <v>135.88621216999999</v>
      </c>
      <c r="E146" s="5">
        <f t="shared" si="25"/>
        <v>0.14413923669626363</v>
      </c>
      <c r="F146" s="16">
        <v>41.812877999999998</v>
      </c>
      <c r="G146" s="17">
        <v>42.312877999999998</v>
      </c>
      <c r="H146" s="17">
        <v>4.4131009699999995</v>
      </c>
      <c r="I146" s="5">
        <f t="shared" si="24"/>
        <v>0.10429687552806027</v>
      </c>
    </row>
    <row r="147" spans="1:9" x14ac:dyDescent="0.25">
      <c r="A147" s="42" t="s">
        <v>52</v>
      </c>
      <c r="B147" s="1">
        <v>28.708735000000001</v>
      </c>
      <c r="C147" s="4">
        <v>28.809951000000002</v>
      </c>
      <c r="D147" s="4">
        <v>3.3618512699999998</v>
      </c>
      <c r="E147" s="5">
        <f t="shared" si="25"/>
        <v>0.11669062783202927</v>
      </c>
      <c r="F147" s="16">
        <v>193.509817</v>
      </c>
      <c r="G147" s="17">
        <v>193.45981699999999</v>
      </c>
      <c r="H147" s="17">
        <v>55.85491571</v>
      </c>
      <c r="I147" s="5">
        <f t="shared" si="24"/>
        <v>0.28871585105448538</v>
      </c>
    </row>
    <row r="148" spans="1:9" x14ac:dyDescent="0.25">
      <c r="A148" s="42" t="s">
        <v>22</v>
      </c>
      <c r="B148" s="1">
        <v>3.867553</v>
      </c>
      <c r="C148" s="4">
        <v>3.867553</v>
      </c>
      <c r="D148" s="4">
        <v>0.51534449999999998</v>
      </c>
      <c r="E148" s="5">
        <f t="shared" si="25"/>
        <v>0.13324820629478121</v>
      </c>
      <c r="F148" s="2" t="s">
        <v>16</v>
      </c>
      <c r="G148" s="3" t="s">
        <v>16</v>
      </c>
      <c r="H148" s="3" t="s">
        <v>16</v>
      </c>
      <c r="I148" s="5" t="s">
        <v>16</v>
      </c>
    </row>
    <row r="149" spans="1:9" x14ac:dyDescent="0.25">
      <c r="A149" s="39" t="s">
        <v>53</v>
      </c>
      <c r="B149" s="1">
        <v>50.585417999999997</v>
      </c>
      <c r="C149" s="4">
        <v>50.585417999999997</v>
      </c>
      <c r="D149" s="4">
        <v>6.1668276799999999</v>
      </c>
      <c r="E149" s="5">
        <f t="shared" si="25"/>
        <v>0.12190919683613172</v>
      </c>
      <c r="F149" s="16">
        <v>39.381281999999999</v>
      </c>
      <c r="G149" s="17">
        <v>39.381281999999999</v>
      </c>
      <c r="H149" s="17">
        <v>3.02606332</v>
      </c>
      <c r="I149" s="5">
        <f t="shared" ref="I149:I150" si="26">H149/G149</f>
        <v>7.6840142481902948E-2</v>
      </c>
    </row>
    <row r="150" spans="1:9" x14ac:dyDescent="0.25">
      <c r="A150" s="39" t="s">
        <v>54</v>
      </c>
      <c r="B150" s="1">
        <v>36.166432999999998</v>
      </c>
      <c r="C150" s="4">
        <v>36.166432999999998</v>
      </c>
      <c r="D150" s="4">
        <v>3.7409062299999998</v>
      </c>
      <c r="E150" s="5">
        <f t="shared" si="25"/>
        <v>0.10343586358101724</v>
      </c>
      <c r="F150" s="16">
        <v>110.823302</v>
      </c>
      <c r="G150" s="17">
        <v>110.823302</v>
      </c>
      <c r="H150" s="17">
        <v>2.0609703500000003</v>
      </c>
      <c r="I150" s="5">
        <f t="shared" si="26"/>
        <v>1.8596904376662594E-2</v>
      </c>
    </row>
    <row r="151" spans="1:9" x14ac:dyDescent="0.25">
      <c r="A151" s="39" t="s">
        <v>114</v>
      </c>
      <c r="B151" s="1">
        <v>7.2988499999999998</v>
      </c>
      <c r="C151" s="4">
        <v>7.2988499999999998</v>
      </c>
      <c r="D151" s="4">
        <v>0.64947560999999998</v>
      </c>
      <c r="E151" s="5">
        <f t="shared" si="25"/>
        <v>8.8983279557738548E-2</v>
      </c>
      <c r="F151" s="16" t="s">
        <v>16</v>
      </c>
      <c r="G151" s="17" t="s">
        <v>16</v>
      </c>
      <c r="H151" s="17" t="s">
        <v>16</v>
      </c>
      <c r="I151" s="5" t="s">
        <v>16</v>
      </c>
    </row>
    <row r="152" spans="1:9" x14ac:dyDescent="0.25">
      <c r="A152" s="42" t="s">
        <v>17</v>
      </c>
      <c r="B152" s="1">
        <v>343.23447299999998</v>
      </c>
      <c r="C152" s="4">
        <v>342.61823700000002</v>
      </c>
      <c r="D152" s="4">
        <v>47.374984950000005</v>
      </c>
      <c r="E152" s="5">
        <f t="shared" si="25"/>
        <v>0.13827338954522728</v>
      </c>
      <c r="F152" s="16">
        <v>8</v>
      </c>
      <c r="G152" s="17">
        <v>8.5392989999999998</v>
      </c>
      <c r="H152" s="17">
        <v>0.67010117000000002</v>
      </c>
      <c r="I152" s="5">
        <f t="shared" ref="I152:I155" si="27">H152/G152</f>
        <v>7.8472620527750586E-2</v>
      </c>
    </row>
    <row r="153" spans="1:9" x14ac:dyDescent="0.25">
      <c r="A153" s="42" t="s">
        <v>21</v>
      </c>
      <c r="B153" s="1">
        <v>273.46731399999999</v>
      </c>
      <c r="C153" s="4">
        <v>273.46611899999999</v>
      </c>
      <c r="D153" s="4">
        <v>35.168952740000002</v>
      </c>
      <c r="E153" s="5">
        <f t="shared" si="25"/>
        <v>0.12860442408223888</v>
      </c>
      <c r="F153" s="2">
        <v>3.1049259999999999</v>
      </c>
      <c r="G153" s="3">
        <v>3.1061209999999999</v>
      </c>
      <c r="H153" s="3">
        <v>0.31969523999999999</v>
      </c>
      <c r="I153" s="5">
        <f t="shared" si="27"/>
        <v>0.10292427114075724</v>
      </c>
    </row>
    <row r="154" spans="1:9" x14ac:dyDescent="0.25">
      <c r="A154" s="39" t="s">
        <v>20</v>
      </c>
      <c r="B154" s="1">
        <v>12.547744</v>
      </c>
      <c r="C154" s="4">
        <v>12.547744</v>
      </c>
      <c r="D154" s="4">
        <v>1.1102550600000001</v>
      </c>
      <c r="E154" s="5">
        <f t="shared" si="25"/>
        <v>8.8482444334216578E-2</v>
      </c>
      <c r="F154" s="30">
        <v>0.81903000000000004</v>
      </c>
      <c r="G154" s="31">
        <v>0.81903000000000004</v>
      </c>
      <c r="H154" s="31">
        <v>4.1850890000000002E-2</v>
      </c>
      <c r="I154" s="5">
        <f t="shared" si="27"/>
        <v>5.1098116064124635E-2</v>
      </c>
    </row>
    <row r="155" spans="1:9" x14ac:dyDescent="0.25">
      <c r="A155" s="42" t="s">
        <v>24</v>
      </c>
      <c r="B155" s="1">
        <v>108.648233</v>
      </c>
      <c r="C155" s="4">
        <v>108.61399299999999</v>
      </c>
      <c r="D155" s="4">
        <v>12.85016851</v>
      </c>
      <c r="E155" s="5">
        <f t="shared" si="25"/>
        <v>0.11831043270824231</v>
      </c>
      <c r="F155" s="2">
        <v>4</v>
      </c>
      <c r="G155" s="3">
        <v>4.0342399999999996</v>
      </c>
      <c r="H155" s="3">
        <v>0</v>
      </c>
      <c r="I155" s="5">
        <f t="shared" si="27"/>
        <v>0</v>
      </c>
    </row>
    <row r="156" spans="1:9" x14ac:dyDescent="0.25">
      <c r="A156" s="42" t="s">
        <v>15</v>
      </c>
      <c r="B156" s="1">
        <v>10.239024000000001</v>
      </c>
      <c r="C156" s="4">
        <v>10.239024000000001</v>
      </c>
      <c r="D156" s="4">
        <v>1.13817857</v>
      </c>
      <c r="E156" s="5">
        <f t="shared" si="25"/>
        <v>0.11116084599469636</v>
      </c>
      <c r="F156" s="30" t="s">
        <v>16</v>
      </c>
      <c r="G156" s="31" t="s">
        <v>16</v>
      </c>
      <c r="H156" s="31" t="s">
        <v>16</v>
      </c>
      <c r="I156" s="5" t="s">
        <v>16</v>
      </c>
    </row>
    <row r="157" spans="1:9" x14ac:dyDescent="0.25">
      <c r="A157" s="39" t="s">
        <v>55</v>
      </c>
      <c r="B157" s="1">
        <v>3.2061000000000002</v>
      </c>
      <c r="C157" s="4">
        <v>3.2061000000000002</v>
      </c>
      <c r="D157" s="4">
        <v>0.43443850000000001</v>
      </c>
      <c r="E157" s="5">
        <f t="shared" si="25"/>
        <v>0.13550372726989177</v>
      </c>
      <c r="F157" s="30" t="s">
        <v>16</v>
      </c>
      <c r="G157" s="31" t="s">
        <v>16</v>
      </c>
      <c r="H157" s="31" t="s">
        <v>16</v>
      </c>
      <c r="I157" s="5" t="s">
        <v>16</v>
      </c>
    </row>
    <row r="158" spans="1:9" x14ac:dyDescent="0.25">
      <c r="A158" s="39" t="s">
        <v>18</v>
      </c>
      <c r="B158" s="1">
        <v>41.282142</v>
      </c>
      <c r="C158" s="4">
        <v>41.282142</v>
      </c>
      <c r="D158" s="4">
        <v>5.7313845900000002</v>
      </c>
      <c r="E158" s="5">
        <f>D158/C158</f>
        <v>0.13883447690287001</v>
      </c>
      <c r="F158" s="30" t="s">
        <v>16</v>
      </c>
      <c r="G158" s="31" t="s">
        <v>16</v>
      </c>
      <c r="H158" s="31" t="s">
        <v>16</v>
      </c>
      <c r="I158" s="5" t="s">
        <v>16</v>
      </c>
    </row>
    <row r="159" spans="1:9" x14ac:dyDescent="0.25">
      <c r="A159" s="39" t="s">
        <v>23</v>
      </c>
      <c r="B159" s="1">
        <v>4.7458099999999996</v>
      </c>
      <c r="C159" s="4">
        <v>4.7458099999999996</v>
      </c>
      <c r="D159" s="4">
        <v>0.69469126000000003</v>
      </c>
      <c r="E159" s="5">
        <f t="shared" ref="E159:E161" si="28">D159/C159</f>
        <v>0.14637991407157053</v>
      </c>
      <c r="F159" s="30">
        <v>9.4964999999999994E-2</v>
      </c>
      <c r="G159" s="31">
        <v>9.4964999999999994E-2</v>
      </c>
      <c r="H159" s="31">
        <v>3.0760999999999999E-4</v>
      </c>
      <c r="I159" s="5">
        <f t="shared" ref="I159:I161" si="29">H159/G159</f>
        <v>3.2391933870373297E-3</v>
      </c>
    </row>
    <row r="160" spans="1:9" x14ac:dyDescent="0.25">
      <c r="A160" s="41" t="s">
        <v>14</v>
      </c>
      <c r="B160" s="1">
        <v>5.4999599999999997</v>
      </c>
      <c r="C160" s="4">
        <v>5.4999599999999997</v>
      </c>
      <c r="D160" s="4">
        <v>0.77106493000000009</v>
      </c>
      <c r="E160" s="5">
        <f t="shared" si="28"/>
        <v>0.14019464323376898</v>
      </c>
      <c r="F160" s="30">
        <v>0.30348199999999997</v>
      </c>
      <c r="G160" s="31">
        <v>0.30348199999999997</v>
      </c>
      <c r="H160" s="31">
        <v>0</v>
      </c>
      <c r="I160" s="5">
        <f t="shared" si="29"/>
        <v>0</v>
      </c>
    </row>
    <row r="161" spans="1:9" x14ac:dyDescent="0.25">
      <c r="A161" s="41" t="s">
        <v>31</v>
      </c>
      <c r="B161" s="1">
        <v>7.0458920000000003</v>
      </c>
      <c r="C161" s="4">
        <v>7.2971839999999997</v>
      </c>
      <c r="D161" s="4">
        <v>0.85465932</v>
      </c>
      <c r="E161" s="5">
        <f t="shared" si="28"/>
        <v>0.11712179931326934</v>
      </c>
      <c r="F161" s="30">
        <v>0.23231499999999999</v>
      </c>
      <c r="G161" s="31">
        <v>0.233815</v>
      </c>
      <c r="H161" s="31">
        <v>7.4089500000000003E-2</v>
      </c>
      <c r="I161" s="5">
        <f t="shared" si="29"/>
        <v>0.31687231358125018</v>
      </c>
    </row>
    <row r="162" spans="1:9" ht="15.75" thickBot="1" x14ac:dyDescent="0.3">
      <c r="A162" s="43" t="s">
        <v>25</v>
      </c>
      <c r="B162" s="24">
        <v>7938.8906999999999</v>
      </c>
      <c r="C162" s="25">
        <v>7938.8906999999999</v>
      </c>
      <c r="D162" s="25">
        <v>2182.7841074499997</v>
      </c>
      <c r="E162" s="8">
        <f>D162/C162</f>
        <v>0.27494825032041315</v>
      </c>
      <c r="F162" s="76" t="s">
        <v>16</v>
      </c>
      <c r="G162" s="77" t="s">
        <v>16</v>
      </c>
      <c r="H162" s="77" t="s">
        <v>16</v>
      </c>
      <c r="I162" s="8" t="s">
        <v>16</v>
      </c>
    </row>
    <row r="163" spans="1:9" ht="15.75" thickBot="1" x14ac:dyDescent="0.3">
      <c r="A163" s="48" t="s">
        <v>34</v>
      </c>
      <c r="B163" s="81">
        <f>SUM(B164:B208)</f>
        <v>6607.7333369999997</v>
      </c>
      <c r="C163" s="82">
        <f>SUM(C164:C208)</f>
        <v>6607.1803839999993</v>
      </c>
      <c r="D163" s="82">
        <f>SUM(D164:D208)</f>
        <v>940.72541749000027</v>
      </c>
      <c r="E163" s="83">
        <f>D163/C163</f>
        <v>0.14237925451045175</v>
      </c>
      <c r="F163" s="56">
        <f>SUM(F164:F208)</f>
        <v>3968.4412859999993</v>
      </c>
      <c r="G163" s="55">
        <f>SUM(G164:G208)</f>
        <v>3968.9942389999992</v>
      </c>
      <c r="H163" s="55">
        <f>SUM(H164:H208)</f>
        <v>167.35101426999998</v>
      </c>
      <c r="I163" s="54">
        <f>H163/G163</f>
        <v>4.2164589866516056E-2</v>
      </c>
    </row>
    <row r="164" spans="1:9" x14ac:dyDescent="0.25">
      <c r="A164" s="80" t="s">
        <v>56</v>
      </c>
      <c r="B164" s="20">
        <v>6.5359930000000004</v>
      </c>
      <c r="C164" s="21">
        <v>6.5359930000000004</v>
      </c>
      <c r="D164" s="21">
        <v>0.82613698999999996</v>
      </c>
      <c r="E164" s="28">
        <f>D164/C164</f>
        <v>0.12639808365767832</v>
      </c>
      <c r="F164" s="87">
        <v>0.4</v>
      </c>
      <c r="G164" s="78">
        <v>0.4</v>
      </c>
      <c r="H164" s="78">
        <v>4.3619999999999998E-4</v>
      </c>
      <c r="I164" s="7">
        <f>H164/G164</f>
        <v>1.0904999999999999E-3</v>
      </c>
    </row>
    <row r="165" spans="1:9" x14ac:dyDescent="0.25">
      <c r="A165" s="39" t="s">
        <v>57</v>
      </c>
      <c r="B165" s="1">
        <v>54.846243000000001</v>
      </c>
      <c r="C165" s="4">
        <v>54.845843000000002</v>
      </c>
      <c r="D165" s="4">
        <v>3.6398321600000001</v>
      </c>
      <c r="E165" s="29">
        <f>D165/C165</f>
        <v>6.6364777363345479E-2</v>
      </c>
      <c r="F165" s="30">
        <v>17.000214</v>
      </c>
      <c r="G165" s="31">
        <v>17.000613999999999</v>
      </c>
      <c r="H165" s="31">
        <v>0.82336637000000001</v>
      </c>
      <c r="I165" s="5">
        <f>H165/G165</f>
        <v>4.8431566648122246E-2</v>
      </c>
    </row>
    <row r="166" spans="1:9" x14ac:dyDescent="0.25">
      <c r="A166" s="39" t="s">
        <v>58</v>
      </c>
      <c r="B166" s="1">
        <v>25.2</v>
      </c>
      <c r="C166" s="4">
        <v>25.2</v>
      </c>
      <c r="D166" s="4">
        <v>4.3388166900000007</v>
      </c>
      <c r="E166" s="29">
        <f t="shared" ref="E166:E169" si="30">D166/C166</f>
        <v>0.1721752654761905</v>
      </c>
      <c r="F166" s="30">
        <v>3.1</v>
      </c>
      <c r="G166" s="31">
        <v>3.1</v>
      </c>
      <c r="H166" s="31">
        <v>0.45724615000000002</v>
      </c>
      <c r="I166" s="5">
        <f t="shared" ref="I166:I171" si="31">H166/G166</f>
        <v>0.14749875806451612</v>
      </c>
    </row>
    <row r="167" spans="1:9" x14ac:dyDescent="0.25">
      <c r="A167" s="39" t="s">
        <v>59</v>
      </c>
      <c r="B167" s="1">
        <v>13.802505</v>
      </c>
      <c r="C167" s="4">
        <v>13.802505</v>
      </c>
      <c r="D167" s="4">
        <v>1.93361023</v>
      </c>
      <c r="E167" s="29">
        <f t="shared" si="30"/>
        <v>0.14009125372532014</v>
      </c>
      <c r="F167" s="30">
        <v>3.3</v>
      </c>
      <c r="G167" s="31">
        <v>3.3</v>
      </c>
      <c r="H167" s="31">
        <v>9.7670610000000005E-2</v>
      </c>
      <c r="I167" s="5">
        <f t="shared" si="31"/>
        <v>2.959715454545455E-2</v>
      </c>
    </row>
    <row r="168" spans="1:9" x14ac:dyDescent="0.25">
      <c r="A168" s="39" t="s">
        <v>60</v>
      </c>
      <c r="B168" s="1">
        <v>40.325378000000001</v>
      </c>
      <c r="C168" s="4">
        <v>40.325378000000001</v>
      </c>
      <c r="D168" s="4">
        <v>6.8470894800000002</v>
      </c>
      <c r="E168" s="29">
        <f t="shared" si="30"/>
        <v>0.16979603960562997</v>
      </c>
      <c r="F168" s="30">
        <v>6.7780740000000002</v>
      </c>
      <c r="G168" s="31">
        <v>6.7780740000000002</v>
      </c>
      <c r="H168" s="31">
        <v>0.12366853</v>
      </c>
      <c r="I168" s="5">
        <f t="shared" si="31"/>
        <v>1.8245379144577058E-2</v>
      </c>
    </row>
    <row r="169" spans="1:9" x14ac:dyDescent="0.25">
      <c r="A169" s="39" t="s">
        <v>38</v>
      </c>
      <c r="B169" s="1">
        <v>5429</v>
      </c>
      <c r="C169" s="4">
        <v>5429</v>
      </c>
      <c r="D169" s="4">
        <v>822.14944432000004</v>
      </c>
      <c r="E169" s="29">
        <f t="shared" si="30"/>
        <v>0.15143662632529012</v>
      </c>
      <c r="F169" s="30">
        <v>305.12400000000002</v>
      </c>
      <c r="G169" s="31">
        <v>305.12400000000002</v>
      </c>
      <c r="H169" s="31">
        <v>91.479750630000012</v>
      </c>
      <c r="I169" s="5">
        <f t="shared" si="31"/>
        <v>0.2998117179572895</v>
      </c>
    </row>
    <row r="170" spans="1:9" x14ac:dyDescent="0.25">
      <c r="A170" s="39" t="s">
        <v>113</v>
      </c>
      <c r="B170" s="2" t="s">
        <v>16</v>
      </c>
      <c r="C170" s="3" t="s">
        <v>16</v>
      </c>
      <c r="D170" s="3" t="s">
        <v>16</v>
      </c>
      <c r="E170" s="29" t="s">
        <v>16</v>
      </c>
      <c r="F170" s="30">
        <v>2477.0990000000002</v>
      </c>
      <c r="G170" s="31">
        <v>2477.0990000000002</v>
      </c>
      <c r="H170" s="31">
        <v>2.3050339900000001</v>
      </c>
      <c r="I170" s="5">
        <f t="shared" si="31"/>
        <v>9.3053769348742216E-4</v>
      </c>
    </row>
    <row r="171" spans="1:9" x14ac:dyDescent="0.25">
      <c r="A171" s="39" t="s">
        <v>61</v>
      </c>
      <c r="B171" s="1">
        <v>18.008094</v>
      </c>
      <c r="C171" s="4">
        <v>18.008094</v>
      </c>
      <c r="D171" s="4">
        <v>2.1707191099999998</v>
      </c>
      <c r="E171" s="29">
        <f t="shared" ref="E171:E208" si="32">D171/C171</f>
        <v>0.12054130270532794</v>
      </c>
      <c r="F171" s="30">
        <v>17.325054999999999</v>
      </c>
      <c r="G171" s="31">
        <v>17.325054999999999</v>
      </c>
      <c r="H171" s="31">
        <v>0.57998093000000006</v>
      </c>
      <c r="I171" s="5">
        <f t="shared" si="31"/>
        <v>3.347642648176298E-2</v>
      </c>
    </row>
    <row r="172" spans="1:9" x14ac:dyDescent="0.25">
      <c r="A172" s="98" t="s">
        <v>123</v>
      </c>
      <c r="B172" s="1">
        <v>0.5</v>
      </c>
      <c r="C172" s="4">
        <v>0.5</v>
      </c>
      <c r="D172" s="4">
        <v>0</v>
      </c>
      <c r="E172" s="29">
        <f t="shared" si="32"/>
        <v>0</v>
      </c>
      <c r="F172" s="30" t="s">
        <v>16</v>
      </c>
      <c r="G172" s="31" t="s">
        <v>16</v>
      </c>
      <c r="H172" s="31" t="s">
        <v>16</v>
      </c>
      <c r="I172" s="5" t="s">
        <v>16</v>
      </c>
    </row>
    <row r="173" spans="1:9" ht="15" customHeight="1" x14ac:dyDescent="0.25">
      <c r="A173" s="39" t="s">
        <v>104</v>
      </c>
      <c r="B173" s="2">
        <v>6.5680560000000003</v>
      </c>
      <c r="C173" s="4">
        <v>6.5680560000000003</v>
      </c>
      <c r="D173" s="4">
        <v>0.82257583999999995</v>
      </c>
      <c r="E173" s="29">
        <f t="shared" si="32"/>
        <v>0.12523885910838761</v>
      </c>
      <c r="F173" s="30">
        <v>1.1222000000000001</v>
      </c>
      <c r="G173" s="31">
        <v>1.1222000000000001</v>
      </c>
      <c r="H173" s="31">
        <v>5.7690640000000001E-2</v>
      </c>
      <c r="I173" s="5">
        <f t="shared" ref="I173:I174" si="33">H173/G173</f>
        <v>5.1408518980573872E-2</v>
      </c>
    </row>
    <row r="174" spans="1:9" x14ac:dyDescent="0.25">
      <c r="A174" s="39" t="s">
        <v>62</v>
      </c>
      <c r="B174" s="1">
        <v>9.2947240000000004</v>
      </c>
      <c r="C174" s="4">
        <v>9.2947240000000004</v>
      </c>
      <c r="D174" s="4">
        <v>1.3478654399999999</v>
      </c>
      <c r="E174" s="29">
        <f t="shared" si="32"/>
        <v>0.1450140359197325</v>
      </c>
      <c r="F174" s="30">
        <v>0.1</v>
      </c>
      <c r="G174" s="31">
        <v>0.1</v>
      </c>
      <c r="H174" s="31">
        <v>2.675E-4</v>
      </c>
      <c r="I174" s="5">
        <f t="shared" si="33"/>
        <v>2.6749999999999999E-3</v>
      </c>
    </row>
    <row r="175" spans="1:9" x14ac:dyDescent="0.25">
      <c r="A175" s="39" t="s">
        <v>63</v>
      </c>
      <c r="B175" s="1">
        <v>1.6757</v>
      </c>
      <c r="C175" s="4">
        <v>1.6757</v>
      </c>
      <c r="D175" s="4">
        <v>0.26207934999999999</v>
      </c>
      <c r="E175" s="29">
        <f t="shared" si="32"/>
        <v>0.15639992242048098</v>
      </c>
      <c r="F175" s="30" t="s">
        <v>16</v>
      </c>
      <c r="G175" s="31" t="s">
        <v>16</v>
      </c>
      <c r="H175" s="31" t="s">
        <v>16</v>
      </c>
      <c r="I175" s="5" t="s">
        <v>16</v>
      </c>
    </row>
    <row r="176" spans="1:9" x14ac:dyDescent="0.25">
      <c r="A176" s="39" t="s">
        <v>28</v>
      </c>
      <c r="B176" s="1">
        <v>17.386049</v>
      </c>
      <c r="C176" s="4">
        <v>17.386049</v>
      </c>
      <c r="D176" s="4">
        <v>2.1013947900000001</v>
      </c>
      <c r="E176" s="29">
        <f t="shared" si="32"/>
        <v>0.12086672423389581</v>
      </c>
      <c r="F176" s="30">
        <v>482.71570000000003</v>
      </c>
      <c r="G176" s="31">
        <v>482.71570000000003</v>
      </c>
      <c r="H176" s="31">
        <v>16.67000591</v>
      </c>
      <c r="I176" s="5">
        <f t="shared" ref="I176:I179" si="34">H176/G176</f>
        <v>3.4533796829065225E-2</v>
      </c>
    </row>
    <row r="177" spans="1:9" x14ac:dyDescent="0.25">
      <c r="A177" s="39" t="s">
        <v>64</v>
      </c>
      <c r="B177" s="1">
        <v>6.3749929999999999</v>
      </c>
      <c r="C177" s="4">
        <v>6.3749929999999999</v>
      </c>
      <c r="D177" s="4">
        <v>0.43056358</v>
      </c>
      <c r="E177" s="29">
        <f t="shared" si="32"/>
        <v>6.7539459259014084E-2</v>
      </c>
      <c r="F177" s="30">
        <v>5.1319020000000002</v>
      </c>
      <c r="G177" s="31">
        <v>5.1319020000000002</v>
      </c>
      <c r="H177" s="31">
        <v>0.11384486000000001</v>
      </c>
      <c r="I177" s="5">
        <f t="shared" si="34"/>
        <v>2.2183755652387751E-2</v>
      </c>
    </row>
    <row r="178" spans="1:9" x14ac:dyDescent="0.25">
      <c r="A178" s="39" t="s">
        <v>108</v>
      </c>
      <c r="B178" s="1">
        <v>15.573223</v>
      </c>
      <c r="C178" s="4">
        <v>15.573223</v>
      </c>
      <c r="D178" s="4">
        <v>2.3113222200000001</v>
      </c>
      <c r="E178" s="29">
        <f t="shared" si="32"/>
        <v>0.14841643377225125</v>
      </c>
      <c r="F178" s="30">
        <v>15.8</v>
      </c>
      <c r="G178" s="31">
        <v>15.8</v>
      </c>
      <c r="H178" s="31">
        <v>0.36966977000000001</v>
      </c>
      <c r="I178" s="5">
        <f t="shared" si="34"/>
        <v>2.3396820886075947E-2</v>
      </c>
    </row>
    <row r="179" spans="1:9" x14ac:dyDescent="0.25">
      <c r="A179" s="39" t="s">
        <v>109</v>
      </c>
      <c r="B179" s="1">
        <v>10.920019999999999</v>
      </c>
      <c r="C179" s="4">
        <v>10.85627</v>
      </c>
      <c r="D179" s="4">
        <v>0.90547968999999995</v>
      </c>
      <c r="E179" s="29">
        <f t="shared" si="32"/>
        <v>8.3406150547103194E-2</v>
      </c>
      <c r="F179" s="30">
        <v>0.5</v>
      </c>
      <c r="G179" s="31">
        <v>0.56374999999999997</v>
      </c>
      <c r="H179" s="31">
        <v>0.18102385999999998</v>
      </c>
      <c r="I179" s="5">
        <f t="shared" si="34"/>
        <v>0.32110662527716183</v>
      </c>
    </row>
    <row r="180" spans="1:9" x14ac:dyDescent="0.25">
      <c r="A180" s="39" t="s">
        <v>65</v>
      </c>
      <c r="B180" s="1">
        <v>4.3350249999999999</v>
      </c>
      <c r="C180" s="4">
        <v>4.3350249999999999</v>
      </c>
      <c r="D180" s="4">
        <v>0.60767609999999994</v>
      </c>
      <c r="E180" s="29">
        <f t="shared" si="32"/>
        <v>0.14017822273227951</v>
      </c>
      <c r="F180" s="2" t="s">
        <v>16</v>
      </c>
      <c r="G180" s="3" t="s">
        <v>16</v>
      </c>
      <c r="H180" s="3" t="s">
        <v>16</v>
      </c>
      <c r="I180" s="5" t="s">
        <v>16</v>
      </c>
    </row>
    <row r="181" spans="1:9" x14ac:dyDescent="0.25">
      <c r="A181" s="39" t="s">
        <v>66</v>
      </c>
      <c r="B181" s="1">
        <v>2.170426</v>
      </c>
      <c r="C181" s="4">
        <v>2.170426</v>
      </c>
      <c r="D181" s="4">
        <v>0.37936642999999998</v>
      </c>
      <c r="E181" s="29">
        <f t="shared" si="32"/>
        <v>0.17478892622922873</v>
      </c>
      <c r="F181" s="30" t="s">
        <v>16</v>
      </c>
      <c r="G181" s="31" t="s">
        <v>16</v>
      </c>
      <c r="H181" s="31" t="s">
        <v>16</v>
      </c>
      <c r="I181" s="5" t="s">
        <v>16</v>
      </c>
    </row>
    <row r="182" spans="1:9" ht="15.75" thickBot="1" x14ac:dyDescent="0.3">
      <c r="A182" s="47" t="s">
        <v>36</v>
      </c>
      <c r="B182" s="24">
        <v>4.2613219999999998</v>
      </c>
      <c r="C182" s="25">
        <v>4.2589119999999996</v>
      </c>
      <c r="D182" s="25">
        <v>0.61464576000000004</v>
      </c>
      <c r="E182" s="107">
        <f t="shared" si="32"/>
        <v>0.1443199014208324</v>
      </c>
      <c r="F182" s="93">
        <v>0.1</v>
      </c>
      <c r="G182" s="72">
        <v>0.10241</v>
      </c>
      <c r="H182" s="72">
        <v>2.22347E-2</v>
      </c>
      <c r="I182" s="8">
        <f>H182/G182</f>
        <v>0.21711453959574259</v>
      </c>
    </row>
    <row r="183" spans="1:9" x14ac:dyDescent="0.25">
      <c r="A183" s="101" t="s">
        <v>67</v>
      </c>
      <c r="B183" s="20">
        <v>18.143899999999999</v>
      </c>
      <c r="C183" s="21">
        <v>18.143899999999999</v>
      </c>
      <c r="D183" s="21">
        <v>3.0509532899999998</v>
      </c>
      <c r="E183" s="7">
        <f t="shared" si="32"/>
        <v>0.16815311426980969</v>
      </c>
      <c r="F183" s="87">
        <v>2.3578199999999998</v>
      </c>
      <c r="G183" s="78">
        <v>2.3578199999999998</v>
      </c>
      <c r="H183" s="78">
        <v>1.0571005500000001</v>
      </c>
      <c r="I183" s="7">
        <f t="shared" ref="I183:I195" si="35">H183/G183</f>
        <v>0.44833810468992552</v>
      </c>
    </row>
    <row r="184" spans="1:9" x14ac:dyDescent="0.25">
      <c r="A184" s="102" t="s">
        <v>68</v>
      </c>
      <c r="B184" s="1">
        <v>10.740912</v>
      </c>
      <c r="C184" s="4">
        <v>10.740912</v>
      </c>
      <c r="D184" s="4">
        <v>1.6601064800000001</v>
      </c>
      <c r="E184" s="5">
        <f t="shared" si="32"/>
        <v>0.15455917337373215</v>
      </c>
      <c r="F184" s="30">
        <v>57.173305999999997</v>
      </c>
      <c r="G184" s="31">
        <v>57.173305999999997</v>
      </c>
      <c r="H184" s="31">
        <v>2.9069022799999997</v>
      </c>
      <c r="I184" s="5">
        <f t="shared" si="35"/>
        <v>5.0843697581525196E-2</v>
      </c>
    </row>
    <row r="185" spans="1:9" x14ac:dyDescent="0.25">
      <c r="A185" s="102" t="s">
        <v>69</v>
      </c>
      <c r="B185" s="1">
        <v>8.4655629999999995</v>
      </c>
      <c r="C185" s="4">
        <v>8.4655629999999995</v>
      </c>
      <c r="D185" s="4">
        <v>1.1389751799999999</v>
      </c>
      <c r="E185" s="5">
        <f t="shared" si="32"/>
        <v>0.13454216571301872</v>
      </c>
      <c r="F185" s="2">
        <v>0.16476299999999999</v>
      </c>
      <c r="G185" s="3">
        <v>0.16476299999999999</v>
      </c>
      <c r="H185" s="3">
        <v>2.3506050000000001E-2</v>
      </c>
      <c r="I185" s="5">
        <f t="shared" si="35"/>
        <v>0.14266582909997999</v>
      </c>
    </row>
    <row r="186" spans="1:9" x14ac:dyDescent="0.25">
      <c r="A186" s="102" t="s">
        <v>70</v>
      </c>
      <c r="B186" s="1">
        <v>57.177135999999997</v>
      </c>
      <c r="C186" s="4">
        <v>57.177135999999997</v>
      </c>
      <c r="D186" s="4">
        <v>5.6526159500000004</v>
      </c>
      <c r="E186" s="5">
        <f t="shared" si="32"/>
        <v>9.8861474103914548E-2</v>
      </c>
      <c r="F186" s="30">
        <v>102.903023</v>
      </c>
      <c r="G186" s="31">
        <v>102.903023</v>
      </c>
      <c r="H186" s="31">
        <v>21.18004427</v>
      </c>
      <c r="I186" s="5">
        <f t="shared" si="35"/>
        <v>0.20582528727071506</v>
      </c>
    </row>
    <row r="187" spans="1:9" x14ac:dyDescent="0.25">
      <c r="A187" s="102" t="s">
        <v>103</v>
      </c>
      <c r="B187" s="1">
        <v>21.355143000000002</v>
      </c>
      <c r="C187" s="4">
        <v>21.355143000000002</v>
      </c>
      <c r="D187" s="4">
        <v>2.7819769500000002</v>
      </c>
      <c r="E187" s="5">
        <f t="shared" si="32"/>
        <v>0.13027198881318661</v>
      </c>
      <c r="F187" s="30">
        <v>102</v>
      </c>
      <c r="G187" s="31">
        <v>102</v>
      </c>
      <c r="H187" s="31">
        <v>5.27464201</v>
      </c>
      <c r="I187" s="5">
        <f t="shared" si="35"/>
        <v>5.1712176568627449E-2</v>
      </c>
    </row>
    <row r="188" spans="1:9" x14ac:dyDescent="0.25">
      <c r="A188" s="102" t="s">
        <v>71</v>
      </c>
      <c r="B188" s="1">
        <v>13.847434</v>
      </c>
      <c r="C188" s="4">
        <v>13.847434</v>
      </c>
      <c r="D188" s="4">
        <v>1.3778764999999999</v>
      </c>
      <c r="E188" s="5">
        <f t="shared" si="32"/>
        <v>9.9504103070648317E-2</v>
      </c>
      <c r="F188" s="2">
        <v>13.988766999999999</v>
      </c>
      <c r="G188" s="3">
        <v>13.988766999999999</v>
      </c>
      <c r="H188" s="3">
        <v>0.81755661999999996</v>
      </c>
      <c r="I188" s="5">
        <f t="shared" si="35"/>
        <v>5.8443794224322984E-2</v>
      </c>
    </row>
    <row r="189" spans="1:9" x14ac:dyDescent="0.25">
      <c r="A189" s="102" t="s">
        <v>72</v>
      </c>
      <c r="B189" s="1">
        <v>77.458276999999995</v>
      </c>
      <c r="C189" s="4">
        <v>77.458276999999995</v>
      </c>
      <c r="D189" s="4">
        <v>11.00769874</v>
      </c>
      <c r="E189" s="5">
        <f t="shared" si="32"/>
        <v>0.14211132969043452</v>
      </c>
      <c r="F189" s="2">
        <v>2.6438000000000001</v>
      </c>
      <c r="G189" s="3">
        <v>2.6438000000000001</v>
      </c>
      <c r="H189" s="3">
        <v>0.29702497</v>
      </c>
      <c r="I189" s="5">
        <f t="shared" si="35"/>
        <v>0.11234774566911264</v>
      </c>
    </row>
    <row r="190" spans="1:9" x14ac:dyDescent="0.25">
      <c r="A190" s="102" t="s">
        <v>73</v>
      </c>
      <c r="B190" s="1">
        <v>3.7374740000000002</v>
      </c>
      <c r="C190" s="4">
        <v>3.7374740000000002</v>
      </c>
      <c r="D190" s="4">
        <v>0.51399703000000008</v>
      </c>
      <c r="E190" s="5">
        <f t="shared" si="32"/>
        <v>0.13752524566057184</v>
      </c>
      <c r="F190" s="30">
        <v>8.65</v>
      </c>
      <c r="G190" s="31">
        <v>8.65</v>
      </c>
      <c r="H190" s="31">
        <v>0.79803373</v>
      </c>
      <c r="I190" s="5">
        <f t="shared" si="35"/>
        <v>9.2258234682080914E-2</v>
      </c>
    </row>
    <row r="191" spans="1:9" x14ac:dyDescent="0.25">
      <c r="A191" s="103" t="s">
        <v>74</v>
      </c>
      <c r="B191" s="1">
        <v>15.990043</v>
      </c>
      <c r="C191" s="4">
        <v>15.662208</v>
      </c>
      <c r="D191" s="4">
        <v>1.6547690100000001</v>
      </c>
      <c r="E191" s="5">
        <f t="shared" si="32"/>
        <v>0.10565362240113273</v>
      </c>
      <c r="F191" s="30">
        <v>1.465157</v>
      </c>
      <c r="G191" s="31">
        <v>1.7929919999999999</v>
      </c>
      <c r="H191" s="31">
        <v>0.14702809</v>
      </c>
      <c r="I191" s="5">
        <f t="shared" si="35"/>
        <v>8.2001531518266682E-2</v>
      </c>
    </row>
    <row r="192" spans="1:9" x14ac:dyDescent="0.25">
      <c r="A192" s="102" t="s">
        <v>75</v>
      </c>
      <c r="B192" s="1">
        <v>9.2189650000000007</v>
      </c>
      <c r="C192" s="4">
        <v>9.210407</v>
      </c>
      <c r="D192" s="4">
        <v>1.34866054</v>
      </c>
      <c r="E192" s="5">
        <f t="shared" si="32"/>
        <v>0.14642789835454612</v>
      </c>
      <c r="F192" s="2">
        <v>21.355509000000001</v>
      </c>
      <c r="G192" s="3">
        <v>21.364066999999999</v>
      </c>
      <c r="H192" s="3">
        <v>3.18410298</v>
      </c>
      <c r="I192" s="5">
        <f t="shared" si="35"/>
        <v>0.14904011394459679</v>
      </c>
    </row>
    <row r="193" spans="1:9" x14ac:dyDescent="0.25">
      <c r="A193" s="104" t="s">
        <v>76</v>
      </c>
      <c r="B193" s="1">
        <v>4.9112799999999996</v>
      </c>
      <c r="C193" s="4">
        <v>4.9112799999999996</v>
      </c>
      <c r="D193" s="4">
        <v>0.41861419</v>
      </c>
      <c r="E193" s="5">
        <f t="shared" si="32"/>
        <v>8.5235252317114887E-2</v>
      </c>
      <c r="F193" s="30">
        <v>23.681999999999999</v>
      </c>
      <c r="G193" s="31">
        <v>23.681999999999999</v>
      </c>
      <c r="H193" s="31">
        <v>3.3399881600000003</v>
      </c>
      <c r="I193" s="5">
        <f t="shared" si="35"/>
        <v>0.1410348855670974</v>
      </c>
    </row>
    <row r="194" spans="1:9" x14ac:dyDescent="0.25">
      <c r="A194" s="104" t="s">
        <v>110</v>
      </c>
      <c r="B194" s="1">
        <v>48.864710000000002</v>
      </c>
      <c r="C194" s="4">
        <v>48.864710000000002</v>
      </c>
      <c r="D194" s="4">
        <v>6.8377398099999995</v>
      </c>
      <c r="E194" s="5">
        <f t="shared" si="32"/>
        <v>0.13993206569730995</v>
      </c>
      <c r="F194" s="30">
        <v>148.61337499999999</v>
      </c>
      <c r="G194" s="31">
        <v>148.61337499999999</v>
      </c>
      <c r="H194" s="31">
        <v>11.90607</v>
      </c>
      <c r="I194" s="5">
        <f t="shared" si="35"/>
        <v>8.0114390780775965E-2</v>
      </c>
    </row>
    <row r="195" spans="1:9" x14ac:dyDescent="0.25">
      <c r="A195" s="102" t="s">
        <v>77</v>
      </c>
      <c r="B195" s="1">
        <v>15.774905</v>
      </c>
      <c r="C195" s="4">
        <v>15.774905</v>
      </c>
      <c r="D195" s="4">
        <v>2.3276277799999998</v>
      </c>
      <c r="E195" s="5">
        <f t="shared" si="32"/>
        <v>0.14755257036413214</v>
      </c>
      <c r="F195" s="30">
        <v>5.5829069999999996</v>
      </c>
      <c r="G195" s="31">
        <v>5.5829069999999996</v>
      </c>
      <c r="H195" s="31">
        <v>0.60244909000000002</v>
      </c>
      <c r="I195" s="5">
        <f t="shared" si="35"/>
        <v>0.10790956933368227</v>
      </c>
    </row>
    <row r="196" spans="1:9" x14ac:dyDescent="0.25">
      <c r="A196" s="102" t="s">
        <v>78</v>
      </c>
      <c r="B196" s="1">
        <v>2.8408199999999999</v>
      </c>
      <c r="C196" s="4">
        <v>2.8408199999999999</v>
      </c>
      <c r="D196" s="4">
        <v>0.33027228999999997</v>
      </c>
      <c r="E196" s="5">
        <f t="shared" si="32"/>
        <v>0.11625949197766841</v>
      </c>
      <c r="F196" s="30" t="s">
        <v>16</v>
      </c>
      <c r="G196" s="31" t="s">
        <v>16</v>
      </c>
      <c r="H196" s="31" t="s">
        <v>16</v>
      </c>
      <c r="I196" s="5" t="s">
        <v>16</v>
      </c>
    </row>
    <row r="197" spans="1:9" x14ac:dyDescent="0.25">
      <c r="A197" s="102" t="s">
        <v>79</v>
      </c>
      <c r="B197" s="1">
        <v>63.767406999999999</v>
      </c>
      <c r="C197" s="4">
        <v>63.617407</v>
      </c>
      <c r="D197" s="4">
        <v>9.8668089299999995</v>
      </c>
      <c r="E197" s="5">
        <f t="shared" si="32"/>
        <v>0.1550960561784607</v>
      </c>
      <c r="F197" s="30">
        <v>12.817365000000001</v>
      </c>
      <c r="G197" s="31">
        <v>12.967364999999999</v>
      </c>
      <c r="H197" s="31">
        <v>1.1961933200000001</v>
      </c>
      <c r="I197" s="5">
        <f t="shared" ref="I197" si="36">H197/G197</f>
        <v>9.2246444825143756E-2</v>
      </c>
    </row>
    <row r="198" spans="1:9" x14ac:dyDescent="0.25">
      <c r="A198" s="102" t="s">
        <v>111</v>
      </c>
      <c r="B198" s="2">
        <v>1.4857370000000001</v>
      </c>
      <c r="C198" s="3">
        <v>1.4857370000000001</v>
      </c>
      <c r="D198" s="3">
        <v>0.25747886999999997</v>
      </c>
      <c r="E198" s="5">
        <f t="shared" si="32"/>
        <v>0.17330043607987144</v>
      </c>
      <c r="F198" s="30" t="s">
        <v>16</v>
      </c>
      <c r="G198" s="31" t="s">
        <v>16</v>
      </c>
      <c r="H198" s="31" t="s">
        <v>16</v>
      </c>
      <c r="I198" s="5" t="s">
        <v>16</v>
      </c>
    </row>
    <row r="199" spans="1:9" x14ac:dyDescent="0.25">
      <c r="A199" s="102" t="s">
        <v>112</v>
      </c>
      <c r="B199" s="2">
        <v>7.1764849999999996</v>
      </c>
      <c r="C199" s="3">
        <v>7.1764849999999996</v>
      </c>
      <c r="D199" s="3">
        <v>1.0359860600000002</v>
      </c>
      <c r="E199" s="5">
        <f t="shared" si="32"/>
        <v>0.14435842337857605</v>
      </c>
      <c r="F199" s="30">
        <v>0.5</v>
      </c>
      <c r="G199" s="31">
        <v>0.5</v>
      </c>
      <c r="H199" s="31">
        <v>0.15866638</v>
      </c>
      <c r="I199" s="5">
        <f t="shared" ref="I199" si="37">H199/G199</f>
        <v>0.31733275999999999</v>
      </c>
    </row>
    <row r="200" spans="1:9" x14ac:dyDescent="0.25">
      <c r="A200" s="102" t="s">
        <v>119</v>
      </c>
      <c r="B200" s="2">
        <v>0.99455499999999997</v>
      </c>
      <c r="C200" s="3">
        <v>0.99455499999999997</v>
      </c>
      <c r="D200" s="3">
        <v>6.7066669999999995E-2</v>
      </c>
      <c r="E200" s="5">
        <f t="shared" si="32"/>
        <v>6.7433847298540545E-2</v>
      </c>
      <c r="F200" s="30" t="s">
        <v>16</v>
      </c>
      <c r="G200" s="31" t="s">
        <v>16</v>
      </c>
      <c r="H200" s="31" t="s">
        <v>16</v>
      </c>
      <c r="I200" s="5" t="s">
        <v>16</v>
      </c>
    </row>
    <row r="201" spans="1:9" x14ac:dyDescent="0.25">
      <c r="A201" s="102" t="s">
        <v>80</v>
      </c>
      <c r="B201" s="1">
        <v>69.2</v>
      </c>
      <c r="C201" s="4">
        <v>69.2</v>
      </c>
      <c r="D201" s="4">
        <v>14.44987345</v>
      </c>
      <c r="E201" s="5">
        <f t="shared" si="32"/>
        <v>0.20881320014450866</v>
      </c>
      <c r="F201" s="30">
        <v>11.524910999999999</v>
      </c>
      <c r="G201" s="31">
        <v>11.524910999999999</v>
      </c>
      <c r="H201" s="31">
        <v>0.15274692000000001</v>
      </c>
      <c r="I201" s="5">
        <f t="shared" ref="I201:I206" si="38">H201/G201</f>
        <v>1.3253631199407962E-2</v>
      </c>
    </row>
    <row r="202" spans="1:9" x14ac:dyDescent="0.25">
      <c r="A202" s="102" t="s">
        <v>81</v>
      </c>
      <c r="B202" s="1">
        <v>297.46612699999997</v>
      </c>
      <c r="C202" s="4">
        <v>297.46612699999997</v>
      </c>
      <c r="D202" s="4">
        <v>0</v>
      </c>
      <c r="E202" s="5">
        <f t="shared" si="32"/>
        <v>0</v>
      </c>
      <c r="F202" s="30">
        <v>53.478991000000001</v>
      </c>
      <c r="G202" s="31">
        <v>53.478991000000001</v>
      </c>
      <c r="H202" s="31">
        <v>0</v>
      </c>
      <c r="I202" s="5">
        <f t="shared" si="38"/>
        <v>0</v>
      </c>
    </row>
    <row r="203" spans="1:9" x14ac:dyDescent="0.25">
      <c r="A203" s="102" t="s">
        <v>82</v>
      </c>
      <c r="B203" s="1">
        <v>16.176939000000001</v>
      </c>
      <c r="C203" s="4">
        <v>16.176939000000001</v>
      </c>
      <c r="D203" s="4">
        <v>1.8096927700000001</v>
      </c>
      <c r="E203" s="5">
        <f t="shared" si="32"/>
        <v>0.11186867738080733</v>
      </c>
      <c r="F203" s="30">
        <v>7.3</v>
      </c>
      <c r="G203" s="31">
        <v>7.3</v>
      </c>
      <c r="H203" s="31">
        <v>0.22029245</v>
      </c>
      <c r="I203" s="5">
        <f t="shared" si="38"/>
        <v>3.0177047945205482E-2</v>
      </c>
    </row>
    <row r="204" spans="1:9" x14ac:dyDescent="0.25">
      <c r="A204" s="102" t="s">
        <v>83</v>
      </c>
      <c r="B204" s="1">
        <v>34.890799999999999</v>
      </c>
      <c r="C204" s="4">
        <v>34.890799999999999</v>
      </c>
      <c r="D204" s="4">
        <v>2.45535579</v>
      </c>
      <c r="E204" s="5">
        <f t="shared" si="32"/>
        <v>7.0372585036743207E-2</v>
      </c>
      <c r="F204" s="30">
        <v>9.923</v>
      </c>
      <c r="G204" s="31">
        <v>9.923</v>
      </c>
      <c r="H204" s="31">
        <v>3.0246259999999997E-2</v>
      </c>
      <c r="I204" s="5">
        <f t="shared" si="38"/>
        <v>3.048096341832107E-3</v>
      </c>
    </row>
    <row r="205" spans="1:9" x14ac:dyDescent="0.25">
      <c r="A205" s="102" t="s">
        <v>115</v>
      </c>
      <c r="B205" s="1">
        <v>1.5244800000000001</v>
      </c>
      <c r="C205" s="4">
        <v>1.5244800000000001</v>
      </c>
      <c r="D205" s="4">
        <v>0</v>
      </c>
      <c r="E205" s="5">
        <f t="shared" si="32"/>
        <v>0</v>
      </c>
      <c r="F205" s="30">
        <v>0.51190100000000005</v>
      </c>
      <c r="G205" s="31">
        <v>0.51190100000000005</v>
      </c>
      <c r="H205" s="31">
        <v>0</v>
      </c>
      <c r="I205" s="5">
        <f t="shared" si="38"/>
        <v>0</v>
      </c>
    </row>
    <row r="206" spans="1:9" x14ac:dyDescent="0.25">
      <c r="A206" s="102" t="s">
        <v>84</v>
      </c>
      <c r="B206" s="1">
        <v>133.14057</v>
      </c>
      <c r="C206" s="4">
        <v>133.14057</v>
      </c>
      <c r="D206" s="4">
        <v>18.846971960000001</v>
      </c>
      <c r="E206" s="5">
        <f t="shared" si="32"/>
        <v>0.14155694211013217</v>
      </c>
      <c r="F206" s="30">
        <v>46.208545999999998</v>
      </c>
      <c r="G206" s="31">
        <v>46.208545999999998</v>
      </c>
      <c r="H206" s="31">
        <v>0.77652949000000004</v>
      </c>
      <c r="I206" s="5">
        <f t="shared" si="38"/>
        <v>1.680488907831032E-2</v>
      </c>
    </row>
    <row r="207" spans="1:9" x14ac:dyDescent="0.25">
      <c r="A207" s="105" t="s">
        <v>29</v>
      </c>
      <c r="B207" s="73">
        <v>0.57230000000000003</v>
      </c>
      <c r="C207" s="74">
        <v>0.57230000000000003</v>
      </c>
      <c r="D207" s="74">
        <v>2.2339759999999997E-2</v>
      </c>
      <c r="E207" s="5">
        <f t="shared" si="32"/>
        <v>3.9035051546391746E-2</v>
      </c>
      <c r="F207" s="92" t="s">
        <v>16</v>
      </c>
      <c r="G207" s="79" t="s">
        <v>16</v>
      </c>
      <c r="H207" s="79" t="s">
        <v>16</v>
      </c>
      <c r="I207" s="5" t="s">
        <v>16</v>
      </c>
    </row>
    <row r="208" spans="1:9" ht="15.75" thickBot="1" x14ac:dyDescent="0.3">
      <c r="A208" s="106" t="s">
        <v>116</v>
      </c>
      <c r="B208" s="24">
        <v>6.0336239999999997</v>
      </c>
      <c r="C208" s="25">
        <v>6.0336239999999997</v>
      </c>
      <c r="D208" s="25">
        <v>0.12334131</v>
      </c>
      <c r="E208" s="8">
        <f t="shared" si="32"/>
        <v>2.0442326203953049E-2</v>
      </c>
      <c r="F208" s="93" t="s">
        <v>16</v>
      </c>
      <c r="G208" s="72" t="s">
        <v>16</v>
      </c>
      <c r="H208" s="72" t="s">
        <v>16</v>
      </c>
      <c r="I208" s="8" t="s">
        <v>16</v>
      </c>
    </row>
    <row r="209" spans="1:9" ht="15.75" thickBot="1" x14ac:dyDescent="0.3">
      <c r="A209" s="71" t="s">
        <v>106</v>
      </c>
      <c r="B209" s="81">
        <f>SUM(B210:B223)</f>
        <v>653.94109600000002</v>
      </c>
      <c r="C209" s="82">
        <f>SUM(C210:C223)</f>
        <v>653.87867100000005</v>
      </c>
      <c r="D209" s="82">
        <f>SUM(D210:D223)</f>
        <v>85.878604199999998</v>
      </c>
      <c r="E209" s="83">
        <f>D209/C209</f>
        <v>0.1313372159221263</v>
      </c>
      <c r="F209" s="67">
        <f>SUM(F210:F223)</f>
        <v>811.05143300000009</v>
      </c>
      <c r="G209" s="32">
        <f>SUM(G210:G223)</f>
        <v>811.413858</v>
      </c>
      <c r="H209" s="32">
        <f>SUM(H210:H223)</f>
        <v>242.49724341000001</v>
      </c>
      <c r="I209" s="83">
        <f>H209/G209</f>
        <v>0.29885765570693518</v>
      </c>
    </row>
    <row r="210" spans="1:9" x14ac:dyDescent="0.25">
      <c r="A210" s="44" t="s">
        <v>85</v>
      </c>
      <c r="B210" s="20">
        <v>57.563889000000003</v>
      </c>
      <c r="C210" s="21">
        <v>57.563889000000003</v>
      </c>
      <c r="D210" s="21">
        <v>5.4522640599999992</v>
      </c>
      <c r="E210" s="7">
        <f t="shared" ref="E210:E223" si="39">D210/C210</f>
        <v>9.4716742643986385E-2</v>
      </c>
      <c r="F210" s="87">
        <v>23.479811000000002</v>
      </c>
      <c r="G210" s="78">
        <v>23.479811000000002</v>
      </c>
      <c r="H210" s="78">
        <v>6.2985799999999998E-3</v>
      </c>
      <c r="I210" s="7">
        <f>H210/G210</f>
        <v>2.6825514055458112E-4</v>
      </c>
    </row>
    <row r="211" spans="1:9" x14ac:dyDescent="0.25">
      <c r="A211" s="39" t="s">
        <v>26</v>
      </c>
      <c r="B211" s="1">
        <v>0.96835899999999997</v>
      </c>
      <c r="C211" s="4">
        <v>1.268359</v>
      </c>
      <c r="D211" s="4">
        <v>4.8126500000000003E-2</v>
      </c>
      <c r="E211" s="5">
        <f t="shared" si="39"/>
        <v>3.794391020208001E-2</v>
      </c>
      <c r="F211" s="30" t="s">
        <v>16</v>
      </c>
      <c r="G211" s="31" t="s">
        <v>16</v>
      </c>
      <c r="H211" s="31" t="s">
        <v>16</v>
      </c>
      <c r="I211" s="5" t="s">
        <v>16</v>
      </c>
    </row>
    <row r="212" spans="1:9" x14ac:dyDescent="0.25">
      <c r="A212" s="39" t="s">
        <v>86</v>
      </c>
      <c r="B212" s="1">
        <v>40.447951000000003</v>
      </c>
      <c r="C212" s="4">
        <v>40.385525999999999</v>
      </c>
      <c r="D212" s="4">
        <v>5.7363339900000003</v>
      </c>
      <c r="E212" s="5">
        <f t="shared" si="39"/>
        <v>0.14203935315835681</v>
      </c>
      <c r="F212" s="16">
        <v>17.100000000000001</v>
      </c>
      <c r="G212" s="17">
        <v>17.162424999999999</v>
      </c>
      <c r="H212" s="17">
        <v>0.58908968000000006</v>
      </c>
      <c r="I212" s="5">
        <f t="shared" ref="I212:I219" si="40">H212/G212</f>
        <v>3.4324384811586943E-2</v>
      </c>
    </row>
    <row r="213" spans="1:9" x14ac:dyDescent="0.25">
      <c r="A213" s="39" t="s">
        <v>27</v>
      </c>
      <c r="B213" s="1">
        <v>155.85922500000001</v>
      </c>
      <c r="C213" s="4">
        <v>155.85922500000001</v>
      </c>
      <c r="D213" s="4">
        <v>22.419997289999998</v>
      </c>
      <c r="E213" s="5">
        <f t="shared" si="39"/>
        <v>0.14384774010008067</v>
      </c>
      <c r="F213" s="16">
        <v>202.98831799999999</v>
      </c>
      <c r="G213" s="17">
        <v>202.98831799999999</v>
      </c>
      <c r="H213" s="17">
        <v>50.858557500000003</v>
      </c>
      <c r="I213" s="5">
        <f t="shared" si="40"/>
        <v>0.25054918431315837</v>
      </c>
    </row>
    <row r="214" spans="1:9" x14ac:dyDescent="0.25">
      <c r="A214" s="39" t="s">
        <v>87</v>
      </c>
      <c r="B214" s="1">
        <v>9.6599789999999999</v>
      </c>
      <c r="C214" s="4">
        <v>9.6599789999999999</v>
      </c>
      <c r="D214" s="4">
        <v>1.0527855700000002</v>
      </c>
      <c r="E214" s="5">
        <f t="shared" si="39"/>
        <v>0.10898425037984039</v>
      </c>
      <c r="F214" s="16">
        <v>45.3</v>
      </c>
      <c r="G214" s="17">
        <v>45.3</v>
      </c>
      <c r="H214" s="17">
        <v>17.339527879999999</v>
      </c>
      <c r="I214" s="5">
        <f t="shared" si="40"/>
        <v>0.38277103487858721</v>
      </c>
    </row>
    <row r="215" spans="1:9" x14ac:dyDescent="0.25">
      <c r="A215" s="39" t="s">
        <v>88</v>
      </c>
      <c r="B215" s="11">
        <v>1.1518569999999999</v>
      </c>
      <c r="C215" s="12">
        <v>1.1518569999999999</v>
      </c>
      <c r="D215" s="12">
        <v>0.14613773000000002</v>
      </c>
      <c r="E215" s="5">
        <f t="shared" si="39"/>
        <v>0.12687141719848907</v>
      </c>
      <c r="F215" s="11">
        <v>0.18859999999999999</v>
      </c>
      <c r="G215" s="12">
        <v>0.18859999999999999</v>
      </c>
      <c r="H215" s="12">
        <v>0</v>
      </c>
      <c r="I215" s="5">
        <f t="shared" si="40"/>
        <v>0</v>
      </c>
    </row>
    <row r="216" spans="1:9" x14ac:dyDescent="0.25">
      <c r="A216" s="39" t="s">
        <v>89</v>
      </c>
      <c r="B216" s="1">
        <v>10.597334999999999</v>
      </c>
      <c r="C216" s="4">
        <v>10.597334999999999</v>
      </c>
      <c r="D216" s="4">
        <v>1.22613145</v>
      </c>
      <c r="E216" s="5">
        <f t="shared" si="39"/>
        <v>0.11570186749781904</v>
      </c>
      <c r="F216" s="16">
        <v>8.6</v>
      </c>
      <c r="G216" s="17">
        <v>8.6</v>
      </c>
      <c r="H216" s="17">
        <v>0.49943865000000004</v>
      </c>
      <c r="I216" s="5">
        <f t="shared" si="40"/>
        <v>5.8074261627906985E-2</v>
      </c>
    </row>
    <row r="217" spans="1:9" x14ac:dyDescent="0.25">
      <c r="A217" s="39" t="s">
        <v>105</v>
      </c>
      <c r="B217" s="1">
        <v>70.203199999999995</v>
      </c>
      <c r="C217" s="4">
        <v>70.203199999999995</v>
      </c>
      <c r="D217" s="4">
        <v>5.82140623</v>
      </c>
      <c r="E217" s="5">
        <f t="shared" si="39"/>
        <v>8.2922234741436299E-2</v>
      </c>
      <c r="F217" s="16">
        <v>470</v>
      </c>
      <c r="G217" s="17">
        <v>470</v>
      </c>
      <c r="H217" s="17">
        <v>167.21626293</v>
      </c>
      <c r="I217" s="5">
        <f t="shared" si="40"/>
        <v>0.35577928282978721</v>
      </c>
    </row>
    <row r="218" spans="1:9" x14ac:dyDescent="0.25">
      <c r="A218" s="39" t="s">
        <v>35</v>
      </c>
      <c r="B218" s="1">
        <v>108.389374</v>
      </c>
      <c r="C218" s="4">
        <v>108.389374</v>
      </c>
      <c r="D218" s="4">
        <v>21.882704539999999</v>
      </c>
      <c r="E218" s="5">
        <f t="shared" si="39"/>
        <v>0.20188975849237767</v>
      </c>
      <c r="F218" s="16">
        <v>12.551062999999999</v>
      </c>
      <c r="G218" s="17">
        <v>12.551062999999999</v>
      </c>
      <c r="H218" s="17">
        <v>3.0933700000000001E-2</v>
      </c>
      <c r="I218" s="5">
        <f t="shared" si="40"/>
        <v>2.4646278964578542E-3</v>
      </c>
    </row>
    <row r="219" spans="1:9" x14ac:dyDescent="0.25">
      <c r="A219" s="39" t="s">
        <v>32</v>
      </c>
      <c r="B219" s="1">
        <v>116.432492</v>
      </c>
      <c r="C219" s="4">
        <v>116.432492</v>
      </c>
      <c r="D219" s="4">
        <v>11.324379960000002</v>
      </c>
      <c r="E219" s="5">
        <f t="shared" si="39"/>
        <v>9.7261338012073137E-2</v>
      </c>
      <c r="F219" s="16">
        <v>4.4767409999999996</v>
      </c>
      <c r="G219" s="17">
        <v>4.4767409999999996</v>
      </c>
      <c r="H219" s="17">
        <v>8.9989999999999997E-5</v>
      </c>
      <c r="I219" s="5">
        <f t="shared" si="40"/>
        <v>2.0101676643790653E-5</v>
      </c>
    </row>
    <row r="220" spans="1:9" x14ac:dyDescent="0.25">
      <c r="A220" s="39" t="s">
        <v>117</v>
      </c>
      <c r="B220" s="1">
        <v>0.76820500000000003</v>
      </c>
      <c r="C220" s="4">
        <v>0.76820500000000003</v>
      </c>
      <c r="D220" s="4">
        <v>0</v>
      </c>
      <c r="E220" s="5">
        <f t="shared" si="39"/>
        <v>0</v>
      </c>
      <c r="F220" s="30" t="s">
        <v>16</v>
      </c>
      <c r="G220" s="31" t="s">
        <v>16</v>
      </c>
      <c r="H220" s="31" t="s">
        <v>16</v>
      </c>
      <c r="I220" s="5" t="s">
        <v>16</v>
      </c>
    </row>
    <row r="221" spans="1:9" x14ac:dyDescent="0.25">
      <c r="A221" s="39" t="s">
        <v>30</v>
      </c>
      <c r="B221" s="1">
        <v>25.132982999999999</v>
      </c>
      <c r="C221" s="4">
        <v>24.832982999999999</v>
      </c>
      <c r="D221" s="4">
        <v>2.1452002999999999</v>
      </c>
      <c r="E221" s="5">
        <f t="shared" si="39"/>
        <v>8.6385123365968555E-2</v>
      </c>
      <c r="F221" s="16">
        <v>10.72</v>
      </c>
      <c r="G221" s="17">
        <v>11.02</v>
      </c>
      <c r="H221" s="17">
        <v>0.75913793000000007</v>
      </c>
      <c r="I221" s="5">
        <f t="shared" ref="I221:I223" si="41">H221/G221</f>
        <v>6.8887289473684221E-2</v>
      </c>
    </row>
    <row r="222" spans="1:9" x14ac:dyDescent="0.25">
      <c r="A222" s="39" t="s">
        <v>90</v>
      </c>
      <c r="B222" s="1">
        <v>4.6755000000000004</v>
      </c>
      <c r="C222" s="4">
        <v>4.6755000000000004</v>
      </c>
      <c r="D222" s="4">
        <v>0.69778658999999998</v>
      </c>
      <c r="E222" s="5">
        <f t="shared" si="39"/>
        <v>0.14924320179659928</v>
      </c>
      <c r="F222" s="16">
        <v>1.5468999999999999</v>
      </c>
      <c r="G222" s="17">
        <v>1.5468999999999999</v>
      </c>
      <c r="H222" s="17">
        <v>7.169E-3</v>
      </c>
      <c r="I222" s="5">
        <f t="shared" si="41"/>
        <v>4.6344301506238287E-3</v>
      </c>
    </row>
    <row r="223" spans="1:9" ht="15.75" thickBot="1" x14ac:dyDescent="0.3">
      <c r="A223" s="39" t="s">
        <v>91</v>
      </c>
      <c r="B223" s="22">
        <v>52.090747</v>
      </c>
      <c r="C223" s="23">
        <v>52.090747</v>
      </c>
      <c r="D223" s="23">
        <v>7.92534999</v>
      </c>
      <c r="E223" s="50">
        <f t="shared" si="39"/>
        <v>0.15214506311456813</v>
      </c>
      <c r="F223" s="57">
        <v>14.1</v>
      </c>
      <c r="G223" s="58">
        <v>14.1</v>
      </c>
      <c r="H223" s="58">
        <v>5.1907375700000005</v>
      </c>
      <c r="I223" s="50">
        <f t="shared" si="41"/>
        <v>0.36813741631205676</v>
      </c>
    </row>
    <row r="224" spans="1:9" ht="15.75" thickBot="1" x14ac:dyDescent="0.3">
      <c r="A224" s="13" t="s">
        <v>107</v>
      </c>
      <c r="B224" s="52">
        <f>SUM(B225:B230)</f>
        <v>83.692188000000002</v>
      </c>
      <c r="C224" s="53">
        <f t="shared" ref="C224:D224" si="42">SUM(C225:C230)</f>
        <v>83.497987999999992</v>
      </c>
      <c r="D224" s="53">
        <f t="shared" si="42"/>
        <v>10.094497759999999</v>
      </c>
      <c r="E224" s="54">
        <f>D224/C224</f>
        <v>0.1208951018077226</v>
      </c>
      <c r="F224" s="56">
        <f>SUM(F225:F230)</f>
        <v>24.779063000000001</v>
      </c>
      <c r="G224" s="55">
        <f t="shared" ref="G224:H224" si="43">SUM(G225:G230)</f>
        <v>24.779063000000001</v>
      </c>
      <c r="H224" s="55">
        <f t="shared" si="43"/>
        <v>2.3179348800000001</v>
      </c>
      <c r="I224" s="54">
        <f>H224/G224</f>
        <v>9.3544089217578563E-2</v>
      </c>
    </row>
    <row r="225" spans="1:9" x14ac:dyDescent="0.25">
      <c r="A225" s="39" t="s">
        <v>92</v>
      </c>
      <c r="B225" s="26">
        <v>24.682922000000001</v>
      </c>
      <c r="C225" s="27">
        <v>24.563721999999999</v>
      </c>
      <c r="D225" s="27">
        <v>3.9642840399999999</v>
      </c>
      <c r="E225" s="51">
        <f t="shared" ref="E225:E237" si="44">D225/C225</f>
        <v>0.16138775874437922</v>
      </c>
      <c r="F225" s="99" t="s">
        <v>16</v>
      </c>
      <c r="G225" s="100" t="s">
        <v>16</v>
      </c>
      <c r="H225" s="100" t="s">
        <v>16</v>
      </c>
      <c r="I225" s="51" t="s">
        <v>16</v>
      </c>
    </row>
    <row r="226" spans="1:9" x14ac:dyDescent="0.25">
      <c r="A226" s="39" t="s">
        <v>37</v>
      </c>
      <c r="B226" s="1">
        <v>8.9362290000000009</v>
      </c>
      <c r="C226" s="4">
        <v>8.8612289999999998</v>
      </c>
      <c r="D226" s="4">
        <v>0.80945025000000004</v>
      </c>
      <c r="E226" s="5">
        <f t="shared" si="44"/>
        <v>9.1347402262146715E-2</v>
      </c>
      <c r="F226" s="2" t="s">
        <v>16</v>
      </c>
      <c r="G226" s="3" t="s">
        <v>16</v>
      </c>
      <c r="H226" s="3" t="s">
        <v>16</v>
      </c>
      <c r="I226" s="5" t="s">
        <v>16</v>
      </c>
    </row>
    <row r="227" spans="1:9" x14ac:dyDescent="0.25">
      <c r="A227" s="39" t="s">
        <v>93</v>
      </c>
      <c r="B227" s="1">
        <v>25.351489999999998</v>
      </c>
      <c r="C227" s="4">
        <v>25.351489999999998</v>
      </c>
      <c r="D227" s="4">
        <v>2.46398356</v>
      </c>
      <c r="E227" s="5">
        <f t="shared" si="44"/>
        <v>9.7192849808827808E-2</v>
      </c>
      <c r="F227" s="2">
        <v>20.088998</v>
      </c>
      <c r="G227" s="3">
        <v>20.088998</v>
      </c>
      <c r="H227" s="3">
        <v>2.1144810199999999</v>
      </c>
      <c r="I227" s="5">
        <f>H227/G227</f>
        <v>0.10525567377725857</v>
      </c>
    </row>
    <row r="228" spans="1:9" x14ac:dyDescent="0.25">
      <c r="A228" s="45" t="s">
        <v>94</v>
      </c>
      <c r="B228" s="1">
        <v>10.34689</v>
      </c>
      <c r="C228" s="4">
        <v>10.34689</v>
      </c>
      <c r="D228" s="4">
        <v>0.69214143000000006</v>
      </c>
      <c r="E228" s="5">
        <f t="shared" si="44"/>
        <v>6.6893668532283623E-2</v>
      </c>
      <c r="F228" s="2" t="s">
        <v>16</v>
      </c>
      <c r="G228" s="3" t="s">
        <v>16</v>
      </c>
      <c r="H228" s="3" t="s">
        <v>16</v>
      </c>
      <c r="I228" s="5" t="s">
        <v>16</v>
      </c>
    </row>
    <row r="229" spans="1:9" x14ac:dyDescent="0.25">
      <c r="A229" s="46" t="s">
        <v>95</v>
      </c>
      <c r="B229" s="1">
        <v>7.9173999999999998</v>
      </c>
      <c r="C229" s="4">
        <v>7.9173999999999998</v>
      </c>
      <c r="D229" s="4">
        <v>1.08884808</v>
      </c>
      <c r="E229" s="5">
        <f t="shared" si="44"/>
        <v>0.13752596559476596</v>
      </c>
      <c r="F229" s="2" t="s">
        <v>16</v>
      </c>
      <c r="G229" s="3" t="s">
        <v>16</v>
      </c>
      <c r="H229" s="3" t="s">
        <v>16</v>
      </c>
      <c r="I229" s="5" t="s">
        <v>16</v>
      </c>
    </row>
    <row r="230" spans="1:9" ht="15.75" thickBot="1" x14ac:dyDescent="0.3">
      <c r="A230" s="47" t="s">
        <v>96</v>
      </c>
      <c r="B230" s="24">
        <v>6.4572570000000002</v>
      </c>
      <c r="C230" s="25">
        <v>6.4572570000000002</v>
      </c>
      <c r="D230" s="25">
        <v>1.0757903999999998</v>
      </c>
      <c r="E230" s="8">
        <f t="shared" si="44"/>
        <v>0.16660176294671247</v>
      </c>
      <c r="F230" s="18">
        <v>4.6900649999999997</v>
      </c>
      <c r="G230" s="19">
        <v>4.6900649999999997</v>
      </c>
      <c r="H230" s="19">
        <v>0.20345385999999999</v>
      </c>
      <c r="I230" s="10">
        <f>H230/G230</f>
        <v>4.3379752732638034E-2</v>
      </c>
    </row>
    <row r="231" spans="1:9" ht="15.75" thickBot="1" x14ac:dyDescent="0.3">
      <c r="A231" s="13" t="s">
        <v>120</v>
      </c>
      <c r="B231" s="81">
        <f>SUM(B232:B233)</f>
        <v>1196.4656239999999</v>
      </c>
      <c r="C231" s="82">
        <f t="shared" ref="C231:D231" si="45">SUM(C232:C233)</f>
        <v>1196.4656239999999</v>
      </c>
      <c r="D231" s="82">
        <f t="shared" si="45"/>
        <v>242.084125</v>
      </c>
      <c r="E231" s="83">
        <f t="shared" si="44"/>
        <v>0.20233270404432449</v>
      </c>
      <c r="F231" s="84">
        <f>SUM(F232:F233)</f>
        <v>2879.1656069999999</v>
      </c>
      <c r="G231" s="84">
        <f t="shared" ref="G231:H231" si="46">SUM(G232:G233)</f>
        <v>2879.1656069999999</v>
      </c>
      <c r="H231" s="84">
        <f t="shared" si="46"/>
        <v>460.485817</v>
      </c>
      <c r="I231" s="83">
        <f>H231/G231</f>
        <v>0.15993724566604967</v>
      </c>
    </row>
    <row r="232" spans="1:9" x14ac:dyDescent="0.25">
      <c r="A232" s="45" t="s">
        <v>100</v>
      </c>
      <c r="B232" s="20">
        <v>709.54420000000005</v>
      </c>
      <c r="C232" s="21">
        <v>709.54420000000005</v>
      </c>
      <c r="D232" s="21">
        <v>142.457987</v>
      </c>
      <c r="E232" s="7">
        <f t="shared" si="44"/>
        <v>0.20077394332868903</v>
      </c>
      <c r="F232" s="90">
        <v>1633.8910000000001</v>
      </c>
      <c r="G232" s="91">
        <v>1633.8910000000001</v>
      </c>
      <c r="H232" s="91">
        <v>254.31865999999999</v>
      </c>
      <c r="I232" s="7">
        <f t="shared" ref="I232:I233" si="47">H232/G232</f>
        <v>0.15565215794688875</v>
      </c>
    </row>
    <row r="233" spans="1:9" ht="15.75" thickBot="1" x14ac:dyDescent="0.3">
      <c r="A233" s="45" t="s">
        <v>101</v>
      </c>
      <c r="B233" s="24">
        <v>486.921424</v>
      </c>
      <c r="C233" s="25">
        <v>486.921424</v>
      </c>
      <c r="D233" s="25">
        <v>99.626137999999997</v>
      </c>
      <c r="E233" s="8">
        <f t="shared" si="44"/>
        <v>0.2046041375250722</v>
      </c>
      <c r="F233" s="76">
        <v>1245.2746070000001</v>
      </c>
      <c r="G233" s="77">
        <v>1245.2746070000001</v>
      </c>
      <c r="H233" s="77">
        <v>206.167157</v>
      </c>
      <c r="I233" s="8">
        <f t="shared" si="47"/>
        <v>0.1655595929131477</v>
      </c>
    </row>
    <row r="234" spans="1:9" ht="15.75" thickBot="1" x14ac:dyDescent="0.3">
      <c r="A234" s="13" t="s">
        <v>121</v>
      </c>
      <c r="B234" s="81">
        <f>SUM(B235:B237)</f>
        <v>411.21518500000002</v>
      </c>
      <c r="C234" s="82">
        <f t="shared" ref="C234:D234" si="48">SUM(C235:C237)</f>
        <v>410.83938000000001</v>
      </c>
      <c r="D234" s="82">
        <f t="shared" si="48"/>
        <v>32.995789639999998</v>
      </c>
      <c r="E234" s="68">
        <f t="shared" si="44"/>
        <v>8.0313113217140963E-2</v>
      </c>
      <c r="F234" s="67">
        <f>SUM(F235:F237)</f>
        <v>341.12758500000001</v>
      </c>
      <c r="G234" s="32">
        <f t="shared" ref="G234:H234" si="49">SUM(G235:G237)</f>
        <v>341.50338999999997</v>
      </c>
      <c r="H234" s="32">
        <f t="shared" si="49"/>
        <v>6.8319900899999997</v>
      </c>
      <c r="I234" s="83">
        <f>H234/G234</f>
        <v>2.0005628904591548E-2</v>
      </c>
    </row>
    <row r="235" spans="1:9" x14ac:dyDescent="0.25">
      <c r="A235" s="44" t="s">
        <v>97</v>
      </c>
      <c r="B235" s="20">
        <v>275.58686</v>
      </c>
      <c r="C235" s="21">
        <v>275.21105499999999</v>
      </c>
      <c r="D235" s="21">
        <v>25.95408561</v>
      </c>
      <c r="E235" s="7">
        <f t="shared" si="44"/>
        <v>9.4306115755415421E-2</v>
      </c>
      <c r="F235" s="87">
        <v>111.127585</v>
      </c>
      <c r="G235" s="78">
        <v>111.50339</v>
      </c>
      <c r="H235" s="78">
        <v>0.73795506999999994</v>
      </c>
      <c r="I235" s="7">
        <f t="shared" ref="I235" si="50">H235/G235</f>
        <v>6.6182299031446483E-3</v>
      </c>
    </row>
    <row r="236" spans="1:9" x14ac:dyDescent="0.25">
      <c r="A236" s="39" t="s">
        <v>98</v>
      </c>
      <c r="B236" s="11">
        <v>2.8824429999999999</v>
      </c>
      <c r="C236" s="12">
        <v>2.8824429999999999</v>
      </c>
      <c r="D236" s="12">
        <v>0.30095140000000004</v>
      </c>
      <c r="E236" s="5">
        <f t="shared" si="44"/>
        <v>0.10440844797277866</v>
      </c>
      <c r="F236" s="36" t="s">
        <v>16</v>
      </c>
      <c r="G236" s="37" t="s">
        <v>16</v>
      </c>
      <c r="H236" s="37" t="s">
        <v>16</v>
      </c>
      <c r="I236" s="5" t="s">
        <v>16</v>
      </c>
    </row>
    <row r="237" spans="1:9" ht="15.75" thickBot="1" x14ac:dyDescent="0.3">
      <c r="A237" s="47" t="s">
        <v>99</v>
      </c>
      <c r="B237" s="85">
        <v>132.74588199999999</v>
      </c>
      <c r="C237" s="86">
        <v>132.74588199999999</v>
      </c>
      <c r="D237" s="86">
        <v>6.7407526300000002</v>
      </c>
      <c r="E237" s="8">
        <f t="shared" si="44"/>
        <v>5.0779372801937471E-2</v>
      </c>
      <c r="F237" s="88">
        <v>230</v>
      </c>
      <c r="G237" s="89">
        <v>230</v>
      </c>
      <c r="H237" s="89">
        <v>6.0940350199999997</v>
      </c>
      <c r="I237" s="8">
        <f>H237/G237</f>
        <v>2.6495804434782607E-2</v>
      </c>
    </row>
    <row r="238" spans="1:9" x14ac:dyDescent="0.25">
      <c r="A238" s="108" t="s">
        <v>122</v>
      </c>
      <c r="B238" s="109"/>
      <c r="C238" s="109"/>
      <c r="D238" s="109"/>
      <c r="E238" s="109"/>
      <c r="F238" s="110" t="s">
        <v>118</v>
      </c>
      <c r="G238" s="110"/>
      <c r="H238" s="110"/>
      <c r="I238" s="110"/>
    </row>
    <row r="239" spans="1:9" x14ac:dyDescent="0.25">
      <c r="A239" s="111" t="s">
        <v>40</v>
      </c>
      <c r="B239" s="112"/>
      <c r="C239" s="112"/>
      <c r="D239" s="112"/>
      <c r="E239" s="112"/>
      <c r="F239" s="112"/>
      <c r="G239" s="112"/>
      <c r="H239" s="112"/>
      <c r="I239" s="112"/>
    </row>
    <row r="240" spans="1:9" ht="15" customHeight="1" x14ac:dyDescent="0.25">
      <c r="A240" s="113"/>
      <c r="B240" s="113"/>
      <c r="C240" s="113"/>
      <c r="D240" s="113"/>
      <c r="E240" s="113"/>
      <c r="F240" s="113"/>
      <c r="G240" s="113"/>
      <c r="H240" s="113"/>
      <c r="I240" s="113"/>
    </row>
    <row r="241" spans="1:9" x14ac:dyDescent="0.25">
      <c r="A241" s="122" t="s">
        <v>0</v>
      </c>
      <c r="B241" s="122"/>
      <c r="C241" s="122"/>
      <c r="D241" s="122"/>
      <c r="E241" s="122"/>
      <c r="F241" s="122"/>
      <c r="G241" s="122"/>
      <c r="H241" s="122"/>
      <c r="I241" s="122"/>
    </row>
    <row r="242" spans="1:9" x14ac:dyDescent="0.25">
      <c r="A242" s="122" t="s">
        <v>1</v>
      </c>
      <c r="B242" s="122"/>
      <c r="C242" s="122"/>
      <c r="D242" s="122"/>
      <c r="E242" s="122"/>
      <c r="F242" s="122"/>
      <c r="G242" s="122"/>
      <c r="H242" s="122"/>
      <c r="I242" s="122"/>
    </row>
    <row r="243" spans="1:9" x14ac:dyDescent="0.25">
      <c r="A243" s="123" t="s">
        <v>39</v>
      </c>
      <c r="B243" s="123"/>
      <c r="C243" s="123"/>
      <c r="D243" s="123"/>
      <c r="E243" s="123"/>
      <c r="F243" s="123"/>
      <c r="G243" s="123"/>
      <c r="H243" s="123"/>
      <c r="I243" s="123"/>
    </row>
    <row r="244" spans="1:9" x14ac:dyDescent="0.25">
      <c r="A244" s="123" t="s">
        <v>102</v>
      </c>
      <c r="B244" s="123"/>
      <c r="C244" s="123"/>
      <c r="D244" s="123"/>
      <c r="E244" s="123"/>
      <c r="F244" s="123"/>
      <c r="G244" s="123"/>
      <c r="H244" s="123"/>
      <c r="I244" s="123"/>
    </row>
    <row r="245" spans="1:9" x14ac:dyDescent="0.25">
      <c r="A245" s="123" t="s">
        <v>125</v>
      </c>
      <c r="B245" s="123"/>
      <c r="C245" s="123"/>
      <c r="D245" s="123"/>
      <c r="E245" s="123"/>
      <c r="F245" s="123"/>
      <c r="G245" s="123"/>
      <c r="H245" s="123"/>
      <c r="I245" s="123"/>
    </row>
    <row r="246" spans="1:9" x14ac:dyDescent="0.25">
      <c r="A246" s="114" t="s">
        <v>2</v>
      </c>
      <c r="B246" s="114"/>
      <c r="C246" s="114"/>
      <c r="D246" s="114"/>
      <c r="E246" s="114"/>
      <c r="F246" s="114"/>
      <c r="G246" s="114"/>
      <c r="H246" s="114"/>
      <c r="I246" s="114"/>
    </row>
    <row r="247" spans="1:9" ht="6" customHeight="1" thickBot="1" x14ac:dyDescent="0.3">
      <c r="A247" s="115"/>
      <c r="B247" s="115"/>
      <c r="C247" s="115"/>
      <c r="D247" s="115"/>
      <c r="E247" s="115"/>
      <c r="F247" s="115"/>
      <c r="G247" s="115"/>
      <c r="H247" s="115"/>
      <c r="I247" s="115"/>
    </row>
    <row r="248" spans="1:9" x14ac:dyDescent="0.25">
      <c r="A248" s="116" t="s">
        <v>3</v>
      </c>
      <c r="B248" s="118" t="s">
        <v>4</v>
      </c>
      <c r="C248" s="119"/>
      <c r="D248" s="119"/>
      <c r="E248" s="120"/>
      <c r="F248" s="118" t="s">
        <v>5</v>
      </c>
      <c r="G248" s="119"/>
      <c r="H248" s="119"/>
      <c r="I248" s="121"/>
    </row>
    <row r="249" spans="1:9" ht="30.75" thickBot="1" x14ac:dyDescent="0.3">
      <c r="A249" s="117"/>
      <c r="B249" s="59" t="s">
        <v>6</v>
      </c>
      <c r="C249" s="60" t="s">
        <v>7</v>
      </c>
      <c r="D249" s="60" t="s">
        <v>8</v>
      </c>
      <c r="E249" s="61" t="s">
        <v>9</v>
      </c>
      <c r="F249" s="62" t="s">
        <v>6</v>
      </c>
      <c r="G249" s="60" t="s">
        <v>7</v>
      </c>
      <c r="H249" s="60" t="s">
        <v>8</v>
      </c>
      <c r="I249" s="63" t="s">
        <v>9</v>
      </c>
    </row>
    <row r="250" spans="1:9" ht="15.75" thickBot="1" x14ac:dyDescent="0.3">
      <c r="A250" s="34" t="s">
        <v>33</v>
      </c>
      <c r="B250" s="64">
        <f>B252+B283+B329+B344+B351+B354</f>
        <v>23712.433749000003</v>
      </c>
      <c r="C250" s="65">
        <f>C252+C283+C329+C344+C351+C354</f>
        <v>23757.495722</v>
      </c>
      <c r="D250" s="65">
        <f>D252+D283+D329+D344+D351+D354</f>
        <v>7319.4455439500007</v>
      </c>
      <c r="E250" s="95">
        <f>D250/C250</f>
        <v>0.3080899447315073</v>
      </c>
      <c r="F250" s="64">
        <f>F252+F283+F329+F344+F351+F354</f>
        <v>11188.168626000001</v>
      </c>
      <c r="G250" s="65">
        <f>G252+G283+G329+G344+G351+G354</f>
        <v>11240.956042999998</v>
      </c>
      <c r="H250" s="65">
        <f>H252+H283+H329+H344+H351+H354</f>
        <v>2201.0887345300007</v>
      </c>
      <c r="I250" s="66">
        <f>H250/G250</f>
        <v>0.19580974483933414</v>
      </c>
    </row>
    <row r="251" spans="1:9" ht="15.75" thickBot="1" x14ac:dyDescent="0.3">
      <c r="A251" s="49" t="s">
        <v>10</v>
      </c>
      <c r="B251" s="69">
        <f>B250-B351-B354</f>
        <v>22104.752940000002</v>
      </c>
      <c r="C251" s="70">
        <f>C250-C351-C354</f>
        <v>22150.190717999998</v>
      </c>
      <c r="D251" s="70">
        <f>D250-D351-D354</f>
        <v>6839.2080517400009</v>
      </c>
      <c r="E251" s="96">
        <f>D251/C251</f>
        <v>0.30876519930739144</v>
      </c>
      <c r="F251" s="69">
        <f>F250-F290-F351-F354</f>
        <v>5490.7764340000003</v>
      </c>
      <c r="G251" s="70">
        <f>G250-G290-G351-G354</f>
        <v>5543.1880459999984</v>
      </c>
      <c r="H251" s="70">
        <f>H250-H290-H351-H354</f>
        <v>1188.9161048700007</v>
      </c>
      <c r="I251" s="33">
        <f>H251/G251</f>
        <v>0.21448236917164132</v>
      </c>
    </row>
    <row r="252" spans="1:9" ht="15.75" thickBot="1" x14ac:dyDescent="0.3">
      <c r="A252" s="35" t="s">
        <v>11</v>
      </c>
      <c r="B252" s="67">
        <f>SUM(B253:B282)</f>
        <v>14759.386319000001</v>
      </c>
      <c r="C252" s="32">
        <f>SUM(C253:C282)</f>
        <v>14806.136304000001</v>
      </c>
      <c r="D252" s="32">
        <f>SUM(D253:D282)</f>
        <v>5284.5293348500009</v>
      </c>
      <c r="E252" s="68">
        <f>D252/C252</f>
        <v>0.35691481061283631</v>
      </c>
      <c r="F252" s="67">
        <f>SUM(F253:F282)</f>
        <v>3163.6036519999993</v>
      </c>
      <c r="G252" s="32">
        <f>SUM(G253:G282)</f>
        <v>3214.4855249999987</v>
      </c>
      <c r="H252" s="32">
        <f>SUM(H253:H282)</f>
        <v>643.00622762</v>
      </c>
      <c r="I252" s="83">
        <f>H252/G252</f>
        <v>0.20003394714928768</v>
      </c>
    </row>
    <row r="253" spans="1:9" x14ac:dyDescent="0.25">
      <c r="A253" s="94" t="s">
        <v>12</v>
      </c>
      <c r="B253" s="20">
        <v>95.7</v>
      </c>
      <c r="C253" s="21">
        <v>106.06</v>
      </c>
      <c r="D253" s="21">
        <v>28.658835700000001</v>
      </c>
      <c r="E253" s="7">
        <f>D253/C253</f>
        <v>0.27021342353384875</v>
      </c>
      <c r="F253" s="14">
        <v>3</v>
      </c>
      <c r="G253" s="15">
        <v>4.77332</v>
      </c>
      <c r="H253" s="15">
        <v>0.37785911999999999</v>
      </c>
      <c r="I253" s="7">
        <f>H253/G253</f>
        <v>7.9160651286735439E-2</v>
      </c>
    </row>
    <row r="254" spans="1:9" x14ac:dyDescent="0.25">
      <c r="A254" s="39" t="s">
        <v>13</v>
      </c>
      <c r="B254" s="1">
        <v>127.12531199999999</v>
      </c>
      <c r="C254" s="4">
        <v>148.75049200000001</v>
      </c>
      <c r="D254" s="4">
        <v>28.83689352</v>
      </c>
      <c r="E254" s="5">
        <f>D254/C254</f>
        <v>0.19386082783511061</v>
      </c>
      <c r="F254" s="30">
        <v>0.8</v>
      </c>
      <c r="G254" s="31">
        <v>3.5073919999999998</v>
      </c>
      <c r="H254" s="31">
        <v>0.46087548</v>
      </c>
      <c r="I254" s="5">
        <f t="shared" ref="I254:I267" si="51">H254/G254</f>
        <v>0.13140118925971206</v>
      </c>
    </row>
    <row r="255" spans="1:9" x14ac:dyDescent="0.25">
      <c r="A255" s="39" t="s">
        <v>19</v>
      </c>
      <c r="B255" s="1">
        <v>172.42388199999999</v>
      </c>
      <c r="C255" s="4">
        <v>171.85063099999999</v>
      </c>
      <c r="D255" s="4">
        <v>34.710726319999999</v>
      </c>
      <c r="E255" s="5">
        <f t="shared" ref="E255:E277" si="52">D255/C255</f>
        <v>0.20198195443344052</v>
      </c>
      <c r="F255" s="16">
        <v>40.009931999999999</v>
      </c>
      <c r="G255" s="17">
        <v>40.095416999999998</v>
      </c>
      <c r="H255" s="17">
        <v>13.047142900000001</v>
      </c>
      <c r="I255" s="5">
        <f t="shared" si="51"/>
        <v>0.32540234960020498</v>
      </c>
    </row>
    <row r="256" spans="1:9" x14ac:dyDescent="0.25">
      <c r="A256" s="39" t="s">
        <v>41</v>
      </c>
      <c r="B256" s="1">
        <v>69.820733000000004</v>
      </c>
      <c r="C256" s="4">
        <v>70.112970000000004</v>
      </c>
      <c r="D256" s="4">
        <v>24.162794640000001</v>
      </c>
      <c r="E256" s="5">
        <f t="shared" si="52"/>
        <v>0.34462660246741794</v>
      </c>
      <c r="F256" s="16">
        <v>11.206742</v>
      </c>
      <c r="G256" s="17">
        <v>11.291442</v>
      </c>
      <c r="H256" s="17">
        <v>0.35733176999999999</v>
      </c>
      <c r="I256" s="5">
        <f t="shared" si="51"/>
        <v>3.1646247662610323E-2</v>
      </c>
    </row>
    <row r="257" spans="1:9" x14ac:dyDescent="0.25">
      <c r="A257" s="40" t="s">
        <v>42</v>
      </c>
      <c r="B257" s="1">
        <v>2138.047161</v>
      </c>
      <c r="C257" s="4">
        <v>2138.047161</v>
      </c>
      <c r="D257" s="4">
        <v>470.43055587999999</v>
      </c>
      <c r="E257" s="5">
        <f t="shared" si="52"/>
        <v>0.22002814739594978</v>
      </c>
      <c r="F257" s="16">
        <v>1501.485279</v>
      </c>
      <c r="G257" s="17">
        <v>1486.474872</v>
      </c>
      <c r="H257" s="17">
        <v>52.431319619999996</v>
      </c>
      <c r="I257" s="5">
        <f t="shared" si="51"/>
        <v>3.527225424904458E-2</v>
      </c>
    </row>
    <row r="258" spans="1:9" x14ac:dyDescent="0.25">
      <c r="A258" s="41" t="s">
        <v>43</v>
      </c>
      <c r="B258" s="1">
        <v>25.757228000000001</v>
      </c>
      <c r="C258" s="4">
        <v>25.757228000000001</v>
      </c>
      <c r="D258" s="4">
        <v>6.1560347599999998</v>
      </c>
      <c r="E258" s="5">
        <f t="shared" si="52"/>
        <v>0.23900222337590052</v>
      </c>
      <c r="F258" s="16">
        <v>0.873838</v>
      </c>
      <c r="G258" s="17">
        <v>0.873838</v>
      </c>
      <c r="H258" s="17">
        <v>9.8129600000000011E-2</v>
      </c>
      <c r="I258" s="5">
        <f t="shared" si="51"/>
        <v>0.1122972450271103</v>
      </c>
    </row>
    <row r="259" spans="1:9" x14ac:dyDescent="0.25">
      <c r="A259" s="41" t="s">
        <v>44</v>
      </c>
      <c r="B259" s="1">
        <v>40.321375000000003</v>
      </c>
      <c r="C259" s="4">
        <v>40.321375000000003</v>
      </c>
      <c r="D259" s="4">
        <v>10.147347369999999</v>
      </c>
      <c r="E259" s="5">
        <f t="shared" si="52"/>
        <v>0.25166173946200987</v>
      </c>
      <c r="F259" s="16">
        <v>674.81037900000001</v>
      </c>
      <c r="G259" s="17">
        <v>701.99955499999999</v>
      </c>
      <c r="H259" s="17">
        <v>383.52970548000002</v>
      </c>
      <c r="I259" s="5">
        <f t="shared" si="51"/>
        <v>0.54633895812084954</v>
      </c>
    </row>
    <row r="260" spans="1:9" x14ac:dyDescent="0.25">
      <c r="A260" s="39" t="s">
        <v>45</v>
      </c>
      <c r="B260" s="1">
        <v>78.649984000000003</v>
      </c>
      <c r="C260" s="4">
        <v>78.621565000000004</v>
      </c>
      <c r="D260" s="4">
        <v>18.12722913</v>
      </c>
      <c r="E260" s="5">
        <f t="shared" si="52"/>
        <v>0.23056306663445328</v>
      </c>
      <c r="F260" s="16">
        <v>52.241073</v>
      </c>
      <c r="G260" s="17">
        <v>52.269492</v>
      </c>
      <c r="H260" s="17">
        <v>9.6656941700000001</v>
      </c>
      <c r="I260" s="5">
        <f t="shared" si="51"/>
        <v>0.1849203770719639</v>
      </c>
    </row>
    <row r="261" spans="1:9" x14ac:dyDescent="0.25">
      <c r="A261" s="41" t="s">
        <v>46</v>
      </c>
      <c r="B261" s="1">
        <v>1534.174225</v>
      </c>
      <c r="C261" s="4">
        <v>1564.993815</v>
      </c>
      <c r="D261" s="4">
        <v>408.57411393000001</v>
      </c>
      <c r="E261" s="5">
        <f t="shared" si="52"/>
        <v>0.26107075313265693</v>
      </c>
      <c r="F261" s="16">
        <v>303.899</v>
      </c>
      <c r="G261" s="17">
        <v>303.899</v>
      </c>
      <c r="H261" s="17">
        <v>61.177362700000003</v>
      </c>
      <c r="I261" s="5">
        <f t="shared" si="51"/>
        <v>0.20130820667392785</v>
      </c>
    </row>
    <row r="262" spans="1:9" x14ac:dyDescent="0.25">
      <c r="A262" s="42" t="s">
        <v>47</v>
      </c>
      <c r="B262" s="1">
        <v>35.581921999999999</v>
      </c>
      <c r="C262" s="4">
        <v>34.950375999999999</v>
      </c>
      <c r="D262" s="4">
        <v>7.7349055800000004</v>
      </c>
      <c r="E262" s="5">
        <f t="shared" si="52"/>
        <v>0.221311083463022</v>
      </c>
      <c r="F262" s="16">
        <v>2.1181480000000001</v>
      </c>
      <c r="G262" s="17">
        <v>2.7496939999999999</v>
      </c>
      <c r="H262" s="17">
        <v>0.29413706000000001</v>
      </c>
      <c r="I262" s="5">
        <f t="shared" si="51"/>
        <v>0.10697083384551155</v>
      </c>
    </row>
    <row r="263" spans="1:9" x14ac:dyDescent="0.25">
      <c r="A263" s="42" t="s">
        <v>48</v>
      </c>
      <c r="B263" s="1">
        <v>13.876048000000001</v>
      </c>
      <c r="C263" s="4">
        <v>13.876048000000001</v>
      </c>
      <c r="D263" s="4">
        <v>3.51184443</v>
      </c>
      <c r="E263" s="5">
        <f t="shared" si="52"/>
        <v>0.25308678883209396</v>
      </c>
      <c r="F263" s="16">
        <v>52.899892999999999</v>
      </c>
      <c r="G263" s="17">
        <v>52.899892999999999</v>
      </c>
      <c r="H263" s="17">
        <v>19.6517333</v>
      </c>
      <c r="I263" s="5">
        <f t="shared" si="51"/>
        <v>0.37148909356017035</v>
      </c>
    </row>
    <row r="264" spans="1:9" x14ac:dyDescent="0.25">
      <c r="A264" s="42" t="s">
        <v>49</v>
      </c>
      <c r="B264" s="1">
        <v>475.05613799999998</v>
      </c>
      <c r="C264" s="4">
        <v>463.29795899999999</v>
      </c>
      <c r="D264" s="4">
        <v>48.217867810000001</v>
      </c>
      <c r="E264" s="5">
        <f t="shared" si="52"/>
        <v>0.10407528648318523</v>
      </c>
      <c r="F264" s="16">
        <v>101.077371</v>
      </c>
      <c r="G264" s="17">
        <v>125.22068400000001</v>
      </c>
      <c r="H264" s="17">
        <v>18.220729519999999</v>
      </c>
      <c r="I264" s="5">
        <f t="shared" si="51"/>
        <v>0.1455089441932772</v>
      </c>
    </row>
    <row r="265" spans="1:9" x14ac:dyDescent="0.25">
      <c r="A265" s="42" t="s">
        <v>50</v>
      </c>
      <c r="B265" s="1">
        <v>134.22523699999999</v>
      </c>
      <c r="C265" s="4">
        <v>134.22523699999999</v>
      </c>
      <c r="D265" s="4">
        <v>26.905296889999999</v>
      </c>
      <c r="E265" s="5">
        <f t="shared" si="52"/>
        <v>0.20044886856858371</v>
      </c>
      <c r="F265" s="16">
        <v>17.100000000000001</v>
      </c>
      <c r="G265" s="17">
        <v>17.100000000000001</v>
      </c>
      <c r="H265" s="17">
        <v>5.9657261799999999</v>
      </c>
      <c r="I265" s="5">
        <f t="shared" si="51"/>
        <v>0.34887287602339179</v>
      </c>
    </row>
    <row r="266" spans="1:9" x14ac:dyDescent="0.25">
      <c r="A266" s="42" t="s">
        <v>51</v>
      </c>
      <c r="B266" s="1">
        <v>943.19269299999996</v>
      </c>
      <c r="C266" s="4">
        <v>941.848794</v>
      </c>
      <c r="D266" s="4">
        <v>241.56778868000001</v>
      </c>
      <c r="E266" s="5">
        <f t="shared" si="52"/>
        <v>0.25648255879170345</v>
      </c>
      <c r="F266" s="16">
        <v>41.812877999999998</v>
      </c>
      <c r="G266" s="17">
        <v>48.839593000000001</v>
      </c>
      <c r="H266" s="17">
        <v>6.7211843199999999</v>
      </c>
      <c r="I266" s="5">
        <f t="shared" si="51"/>
        <v>0.13761753338116475</v>
      </c>
    </row>
    <row r="267" spans="1:9" x14ac:dyDescent="0.25">
      <c r="A267" s="42" t="s">
        <v>52</v>
      </c>
      <c r="B267" s="1">
        <v>28.708735000000001</v>
      </c>
      <c r="C267" s="4">
        <v>28.619301</v>
      </c>
      <c r="D267" s="4">
        <v>5.9376073300000005</v>
      </c>
      <c r="E267" s="5">
        <f t="shared" si="52"/>
        <v>0.20746863558966727</v>
      </c>
      <c r="F267" s="16">
        <v>193.509817</v>
      </c>
      <c r="G267" s="17">
        <v>193.65046699999999</v>
      </c>
      <c r="H267" s="17">
        <v>59.219202770000003</v>
      </c>
      <c r="I267" s="5">
        <f t="shared" si="51"/>
        <v>0.30580459571006358</v>
      </c>
    </row>
    <row r="268" spans="1:9" x14ac:dyDescent="0.25">
      <c r="A268" s="42" t="s">
        <v>22</v>
      </c>
      <c r="B268" s="1">
        <v>3.867553</v>
      </c>
      <c r="C268" s="4">
        <v>3.867553</v>
      </c>
      <c r="D268" s="4">
        <v>0.83063737000000004</v>
      </c>
      <c r="E268" s="5">
        <f t="shared" si="52"/>
        <v>0.21477077883612714</v>
      </c>
      <c r="F268" s="2" t="s">
        <v>16</v>
      </c>
      <c r="G268" s="3" t="s">
        <v>16</v>
      </c>
      <c r="H268" s="3" t="s">
        <v>16</v>
      </c>
      <c r="I268" s="5" t="s">
        <v>16</v>
      </c>
    </row>
    <row r="269" spans="1:9" x14ac:dyDescent="0.25">
      <c r="A269" s="39" t="s">
        <v>53</v>
      </c>
      <c r="B269" s="1">
        <v>50.585417999999997</v>
      </c>
      <c r="C269" s="4">
        <v>50.585417999999997</v>
      </c>
      <c r="D269" s="4">
        <v>11.174730289999999</v>
      </c>
      <c r="E269" s="5">
        <f t="shared" si="52"/>
        <v>0.2209081338420491</v>
      </c>
      <c r="F269" s="16">
        <v>39.381281999999999</v>
      </c>
      <c r="G269" s="17">
        <v>39.364697</v>
      </c>
      <c r="H269" s="17">
        <v>5.5653679</v>
      </c>
      <c r="I269" s="5">
        <f t="shared" ref="I269:I270" si="53">H269/G269</f>
        <v>0.14137967072374519</v>
      </c>
    </row>
    <row r="270" spans="1:9" x14ac:dyDescent="0.25">
      <c r="A270" s="39" t="s">
        <v>54</v>
      </c>
      <c r="B270" s="1">
        <v>36.166432999999998</v>
      </c>
      <c r="C270" s="4">
        <v>36.166432999999998</v>
      </c>
      <c r="D270" s="4">
        <v>9.1740875099999997</v>
      </c>
      <c r="E270" s="5">
        <f t="shared" si="52"/>
        <v>0.25366304468013201</v>
      </c>
      <c r="F270" s="16">
        <v>110.823302</v>
      </c>
      <c r="G270" s="17">
        <v>110.823302</v>
      </c>
      <c r="H270" s="17">
        <v>4.4362064299999995</v>
      </c>
      <c r="I270" s="5">
        <f t="shared" si="53"/>
        <v>4.0029545681647342E-2</v>
      </c>
    </row>
    <row r="271" spans="1:9" x14ac:dyDescent="0.25">
      <c r="A271" s="39" t="s">
        <v>114</v>
      </c>
      <c r="B271" s="1">
        <v>7.2988499999999998</v>
      </c>
      <c r="C271" s="4">
        <v>7.2988499999999998</v>
      </c>
      <c r="D271" s="4">
        <v>1.4326861299999998</v>
      </c>
      <c r="E271" s="5">
        <f t="shared" si="52"/>
        <v>0.19628929625899968</v>
      </c>
      <c r="F271" s="30" t="s">
        <v>16</v>
      </c>
      <c r="G271" s="31" t="s">
        <v>16</v>
      </c>
      <c r="H271" s="31" t="s">
        <v>16</v>
      </c>
      <c r="I271" s="5" t="s">
        <v>16</v>
      </c>
    </row>
    <row r="272" spans="1:9" x14ac:dyDescent="0.25">
      <c r="A272" s="42" t="s">
        <v>17</v>
      </c>
      <c r="B272" s="1">
        <v>343.23447299999998</v>
      </c>
      <c r="C272" s="4">
        <v>341.17475300000001</v>
      </c>
      <c r="D272" s="4">
        <v>81.117726069999989</v>
      </c>
      <c r="E272" s="5">
        <f t="shared" si="52"/>
        <v>0.23776004923201333</v>
      </c>
      <c r="F272" s="16">
        <v>8</v>
      </c>
      <c r="G272" s="17">
        <v>9.9827829999999995</v>
      </c>
      <c r="H272" s="17">
        <v>1.0113713900000001</v>
      </c>
      <c r="I272" s="5">
        <f t="shared" ref="I272:I275" si="54">H272/G272</f>
        <v>0.10131156712511934</v>
      </c>
    </row>
    <row r="273" spans="1:9" x14ac:dyDescent="0.25">
      <c r="A273" s="42" t="s">
        <v>21</v>
      </c>
      <c r="B273" s="1">
        <v>273.46731399999999</v>
      </c>
      <c r="C273" s="4">
        <v>273.44611900000001</v>
      </c>
      <c r="D273" s="4">
        <v>62.539252950000005</v>
      </c>
      <c r="E273" s="5">
        <f t="shared" si="52"/>
        <v>0.22870777313902926</v>
      </c>
      <c r="F273" s="2">
        <v>3.1049259999999999</v>
      </c>
      <c r="G273" s="3">
        <v>3.1261209999999999</v>
      </c>
      <c r="H273" s="3">
        <v>0.52342984000000004</v>
      </c>
      <c r="I273" s="5">
        <f t="shared" si="54"/>
        <v>0.16743748562515656</v>
      </c>
    </row>
    <row r="274" spans="1:9" x14ac:dyDescent="0.25">
      <c r="A274" s="39" t="s">
        <v>20</v>
      </c>
      <c r="B274" s="1">
        <v>12.547744</v>
      </c>
      <c r="C274" s="4">
        <v>12.490743999999999</v>
      </c>
      <c r="D274" s="4">
        <v>2.3200520400000002</v>
      </c>
      <c r="E274" s="5">
        <f t="shared" si="52"/>
        <v>0.18574170121491565</v>
      </c>
      <c r="F274" s="30">
        <v>0.81903000000000004</v>
      </c>
      <c r="G274" s="31">
        <v>0.87602999999999998</v>
      </c>
      <c r="H274" s="31">
        <v>0.10600097</v>
      </c>
      <c r="I274" s="5">
        <f t="shared" si="54"/>
        <v>0.12100152962798078</v>
      </c>
    </row>
    <row r="275" spans="1:9" x14ac:dyDescent="0.25">
      <c r="A275" s="42" t="s">
        <v>24</v>
      </c>
      <c r="B275" s="1">
        <v>108.648233</v>
      </c>
      <c r="C275" s="4">
        <v>108.61399299999999</v>
      </c>
      <c r="D275" s="4">
        <v>23.699913949999999</v>
      </c>
      <c r="E275" s="5">
        <f t="shared" si="52"/>
        <v>0.21820313658848728</v>
      </c>
      <c r="F275" s="2">
        <v>4</v>
      </c>
      <c r="G275" s="3">
        <v>4.0342399999999996</v>
      </c>
      <c r="H275" s="3">
        <v>3.424E-2</v>
      </c>
      <c r="I275" s="5">
        <f t="shared" si="54"/>
        <v>8.4873482985642901E-3</v>
      </c>
    </row>
    <row r="276" spans="1:9" x14ac:dyDescent="0.25">
      <c r="A276" s="42" t="s">
        <v>15</v>
      </c>
      <c r="B276" s="1">
        <v>10.239024000000001</v>
      </c>
      <c r="C276" s="4">
        <v>10.239024000000001</v>
      </c>
      <c r="D276" s="4">
        <v>2.26013478</v>
      </c>
      <c r="E276" s="5">
        <f t="shared" si="52"/>
        <v>0.22073732613577229</v>
      </c>
      <c r="F276" s="30" t="s">
        <v>16</v>
      </c>
      <c r="G276" s="31" t="s">
        <v>16</v>
      </c>
      <c r="H276" s="31" t="s">
        <v>16</v>
      </c>
      <c r="I276" s="5" t="s">
        <v>16</v>
      </c>
    </row>
    <row r="277" spans="1:9" x14ac:dyDescent="0.25">
      <c r="A277" s="39" t="s">
        <v>55</v>
      </c>
      <c r="B277" s="1">
        <v>3.2061000000000002</v>
      </c>
      <c r="C277" s="4">
        <v>3.2061000000000002</v>
      </c>
      <c r="D277" s="4">
        <v>0.79707063</v>
      </c>
      <c r="E277" s="5">
        <f t="shared" si="52"/>
        <v>0.24861065780855243</v>
      </c>
      <c r="F277" s="30" t="s">
        <v>16</v>
      </c>
      <c r="G277" s="31" t="s">
        <v>16</v>
      </c>
      <c r="H277" s="31" t="s">
        <v>16</v>
      </c>
      <c r="I277" s="5" t="s">
        <v>16</v>
      </c>
    </row>
    <row r="278" spans="1:9" x14ac:dyDescent="0.25">
      <c r="A278" s="39" t="s">
        <v>18</v>
      </c>
      <c r="B278" s="1">
        <v>41.282142</v>
      </c>
      <c r="C278" s="4">
        <v>41.282142</v>
      </c>
      <c r="D278" s="4">
        <v>10.7248866</v>
      </c>
      <c r="E278" s="5">
        <f>D278/C278</f>
        <v>0.25979481878629263</v>
      </c>
      <c r="F278" s="30" t="s">
        <v>16</v>
      </c>
      <c r="G278" s="31" t="s">
        <v>16</v>
      </c>
      <c r="H278" s="31" t="s">
        <v>16</v>
      </c>
      <c r="I278" s="5" t="s">
        <v>16</v>
      </c>
    </row>
    <row r="279" spans="1:9" x14ac:dyDescent="0.25">
      <c r="A279" s="39" t="s">
        <v>23</v>
      </c>
      <c r="B279" s="1">
        <v>4.7458099999999996</v>
      </c>
      <c r="C279" s="4">
        <v>4.7458099999999996</v>
      </c>
      <c r="D279" s="4">
        <v>1.26095895</v>
      </c>
      <c r="E279" s="5">
        <f t="shared" ref="E279:E281" si="55">D279/C279</f>
        <v>0.26569941695938104</v>
      </c>
      <c r="F279" s="30">
        <v>9.4964999999999994E-2</v>
      </c>
      <c r="G279" s="31">
        <v>9.4964999999999994E-2</v>
      </c>
      <c r="H279" s="31">
        <v>8.1887000000000001E-3</v>
      </c>
      <c r="I279" s="5">
        <f t="shared" ref="I279:I281" si="56">H279/G279</f>
        <v>8.6228610540725531E-2</v>
      </c>
    </row>
    <row r="280" spans="1:9" x14ac:dyDescent="0.25">
      <c r="A280" s="41" t="s">
        <v>14</v>
      </c>
      <c r="B280" s="1">
        <v>5.4999599999999997</v>
      </c>
      <c r="C280" s="4">
        <v>5.4999599999999997</v>
      </c>
      <c r="D280" s="4">
        <v>1.3087156599999998</v>
      </c>
      <c r="E280" s="5">
        <f t="shared" si="55"/>
        <v>0.23795003236387172</v>
      </c>
      <c r="F280" s="30">
        <v>0.30348199999999997</v>
      </c>
      <c r="G280" s="31">
        <v>0.30348199999999997</v>
      </c>
      <c r="H280" s="31">
        <v>1.8182069999999998E-2</v>
      </c>
      <c r="I280" s="5">
        <f t="shared" si="56"/>
        <v>5.9911526878035602E-2</v>
      </c>
    </row>
    <row r="281" spans="1:9" x14ac:dyDescent="0.25">
      <c r="A281" s="41" t="s">
        <v>31</v>
      </c>
      <c r="B281" s="1">
        <v>7.0458920000000003</v>
      </c>
      <c r="C281" s="4">
        <v>7.2957530000000004</v>
      </c>
      <c r="D281" s="4">
        <v>1.6442341100000002</v>
      </c>
      <c r="E281" s="5">
        <f t="shared" si="55"/>
        <v>0.22536866448192533</v>
      </c>
      <c r="F281" s="30">
        <v>0.23231499999999999</v>
      </c>
      <c r="G281" s="31">
        <v>0.23524600000000001</v>
      </c>
      <c r="H281" s="31">
        <v>8.5106330000000008E-2</v>
      </c>
      <c r="I281" s="5">
        <f t="shared" si="56"/>
        <v>0.36177588566861923</v>
      </c>
    </row>
    <row r="282" spans="1:9" ht="15.75" thickBot="1" x14ac:dyDescent="0.3">
      <c r="A282" s="43" t="s">
        <v>25</v>
      </c>
      <c r="B282" s="24">
        <v>7938.8906999999999</v>
      </c>
      <c r="C282" s="25">
        <v>7938.8906999999999</v>
      </c>
      <c r="D282" s="25">
        <v>3710.5644058400003</v>
      </c>
      <c r="E282" s="8">
        <f>D282/C282</f>
        <v>0.46739079123988952</v>
      </c>
      <c r="F282" s="76" t="s">
        <v>16</v>
      </c>
      <c r="G282" s="77" t="s">
        <v>16</v>
      </c>
      <c r="H282" s="77" t="s">
        <v>16</v>
      </c>
      <c r="I282" s="8" t="s">
        <v>16</v>
      </c>
    </row>
    <row r="283" spans="1:9" ht="15.75" thickBot="1" x14ac:dyDescent="0.3">
      <c r="A283" s="48" t="s">
        <v>34</v>
      </c>
      <c r="B283" s="81">
        <f>SUM(B284:B328)</f>
        <v>6607.7333369999997</v>
      </c>
      <c r="C283" s="82">
        <f>SUM(C284:C328)</f>
        <v>6607.2018119999993</v>
      </c>
      <c r="D283" s="82">
        <f>SUM(D284:D328)</f>
        <v>1405.8351364499999</v>
      </c>
      <c r="E283" s="83">
        <f>D283/C283</f>
        <v>0.21277314912596165</v>
      </c>
      <c r="F283" s="56">
        <f>SUM(F284:F328)</f>
        <v>3968.4412859999993</v>
      </c>
      <c r="G283" s="55">
        <f>SUM(G284:G328)</f>
        <v>3969.2784129999995</v>
      </c>
      <c r="H283" s="55">
        <f>SUM(H284:H328)</f>
        <v>619.00017670000034</v>
      </c>
      <c r="I283" s="54">
        <f>H283/G283</f>
        <v>0.15594778503636308</v>
      </c>
    </row>
    <row r="284" spans="1:9" x14ac:dyDescent="0.25">
      <c r="A284" s="80" t="s">
        <v>56</v>
      </c>
      <c r="B284" s="20">
        <v>6.5359930000000004</v>
      </c>
      <c r="C284" s="21">
        <v>6.3915059999999997</v>
      </c>
      <c r="D284" s="21">
        <v>1.4933994099999999</v>
      </c>
      <c r="E284" s="28">
        <f>D284/C284</f>
        <v>0.23365376016231543</v>
      </c>
      <c r="F284" s="87">
        <v>0.4</v>
      </c>
      <c r="G284" s="78">
        <v>0.54448700000000005</v>
      </c>
      <c r="H284" s="78">
        <v>8.148685E-2</v>
      </c>
      <c r="I284" s="7">
        <f>H284/G284</f>
        <v>0.14965802672974743</v>
      </c>
    </row>
    <row r="285" spans="1:9" x14ac:dyDescent="0.25">
      <c r="A285" s="39" t="s">
        <v>57</v>
      </c>
      <c r="B285" s="1">
        <v>54.846243000000001</v>
      </c>
      <c r="C285" s="4">
        <v>54.845843000000002</v>
      </c>
      <c r="D285" s="4">
        <v>9.0922175000000003</v>
      </c>
      <c r="E285" s="29">
        <f>D285/C285</f>
        <v>0.1657776962239417</v>
      </c>
      <c r="F285" s="30">
        <v>17.000214</v>
      </c>
      <c r="G285" s="31">
        <v>17.000613999999999</v>
      </c>
      <c r="H285" s="31">
        <v>1.93259596</v>
      </c>
      <c r="I285" s="5">
        <f>H285/G285</f>
        <v>0.11367800951189176</v>
      </c>
    </row>
    <row r="286" spans="1:9" x14ac:dyDescent="0.25">
      <c r="A286" s="39" t="s">
        <v>58</v>
      </c>
      <c r="B286" s="1">
        <v>25.2</v>
      </c>
      <c r="C286" s="4">
        <v>25.2</v>
      </c>
      <c r="D286" s="4">
        <v>6.3773095599999996</v>
      </c>
      <c r="E286" s="29">
        <f t="shared" ref="E286:E289" si="57">D286/C286</f>
        <v>0.25306783968253965</v>
      </c>
      <c r="F286" s="30">
        <v>3.1</v>
      </c>
      <c r="G286" s="31">
        <v>3.1</v>
      </c>
      <c r="H286" s="31">
        <v>0.50764429</v>
      </c>
      <c r="I286" s="5">
        <f t="shared" ref="I286:I291" si="58">H286/G286</f>
        <v>0.16375622258064515</v>
      </c>
    </row>
    <row r="287" spans="1:9" x14ac:dyDescent="0.25">
      <c r="A287" s="39" t="s">
        <v>59</v>
      </c>
      <c r="B287" s="1">
        <v>13.802505</v>
      </c>
      <c r="C287" s="4">
        <v>13.801465</v>
      </c>
      <c r="D287" s="4">
        <v>3.4344020400000002</v>
      </c>
      <c r="E287" s="29">
        <f t="shared" si="57"/>
        <v>0.24884329598343366</v>
      </c>
      <c r="F287" s="30">
        <v>3.3</v>
      </c>
      <c r="G287" s="31">
        <v>3.38632</v>
      </c>
      <c r="H287" s="31">
        <v>0.24169552999999999</v>
      </c>
      <c r="I287" s="5">
        <f t="shared" si="58"/>
        <v>7.1374096364194756E-2</v>
      </c>
    </row>
    <row r="288" spans="1:9" x14ac:dyDescent="0.25">
      <c r="A288" s="39" t="s">
        <v>60</v>
      </c>
      <c r="B288" s="1">
        <v>40.325378000000001</v>
      </c>
      <c r="C288" s="4">
        <v>40.325378000000001</v>
      </c>
      <c r="D288" s="4">
        <v>9.125982650000001</v>
      </c>
      <c r="E288" s="29">
        <f t="shared" si="57"/>
        <v>0.22630866969182536</v>
      </c>
      <c r="F288" s="30">
        <v>6.7780740000000002</v>
      </c>
      <c r="G288" s="31">
        <v>6.7780740000000002</v>
      </c>
      <c r="H288" s="31">
        <v>2.2621532200000001</v>
      </c>
      <c r="I288" s="5">
        <f t="shared" si="58"/>
        <v>0.33374572481799403</v>
      </c>
    </row>
    <row r="289" spans="1:9" x14ac:dyDescent="0.25">
      <c r="A289" s="39" t="s">
        <v>38</v>
      </c>
      <c r="B289" s="1">
        <v>5429</v>
      </c>
      <c r="C289" s="4">
        <v>5429</v>
      </c>
      <c r="D289" s="4">
        <v>1214.40272615</v>
      </c>
      <c r="E289" s="29">
        <f t="shared" si="57"/>
        <v>0.22368810575612452</v>
      </c>
      <c r="F289" s="30">
        <v>305.12400000000002</v>
      </c>
      <c r="G289" s="31">
        <v>305.12400000000002</v>
      </c>
      <c r="H289" s="31">
        <v>95.11770260000003</v>
      </c>
      <c r="I289" s="5">
        <f t="shared" si="58"/>
        <v>0.31173458200600418</v>
      </c>
    </row>
    <row r="290" spans="1:9" x14ac:dyDescent="0.25">
      <c r="A290" s="39" t="s">
        <v>113</v>
      </c>
      <c r="B290" s="2" t="s">
        <v>16</v>
      </c>
      <c r="C290" s="3" t="s">
        <v>16</v>
      </c>
      <c r="D290" s="3" t="s">
        <v>16</v>
      </c>
      <c r="E290" s="29" t="s">
        <v>16</v>
      </c>
      <c r="F290" s="30">
        <v>2477.0990000000002</v>
      </c>
      <c r="G290" s="31">
        <v>2477.0990000000002</v>
      </c>
      <c r="H290" s="31">
        <v>366.24596100999997</v>
      </c>
      <c r="I290" s="5">
        <f t="shared" si="58"/>
        <v>0.14785277496377816</v>
      </c>
    </row>
    <row r="291" spans="1:9" x14ac:dyDescent="0.25">
      <c r="A291" s="39" t="s">
        <v>61</v>
      </c>
      <c r="B291" s="1">
        <v>18.008094</v>
      </c>
      <c r="C291" s="4">
        <v>18.008094</v>
      </c>
      <c r="D291" s="4">
        <v>3.3515964</v>
      </c>
      <c r="E291" s="29">
        <f t="shared" ref="E291:E328" si="59">D291/C291</f>
        <v>0.18611610978929807</v>
      </c>
      <c r="F291" s="30">
        <v>17.325054999999999</v>
      </c>
      <c r="G291" s="31">
        <v>17.325054999999999</v>
      </c>
      <c r="H291" s="31">
        <v>0.85051825999999997</v>
      </c>
      <c r="I291" s="5">
        <f t="shared" si="58"/>
        <v>4.9091807212156037E-2</v>
      </c>
    </row>
    <row r="292" spans="1:9" x14ac:dyDescent="0.25">
      <c r="A292" s="98" t="s">
        <v>123</v>
      </c>
      <c r="B292" s="1">
        <v>0.5</v>
      </c>
      <c r="C292" s="4">
        <v>0.5</v>
      </c>
      <c r="D292" s="4">
        <v>0</v>
      </c>
      <c r="E292" s="29">
        <f t="shared" si="59"/>
        <v>0</v>
      </c>
      <c r="F292" s="30" t="s">
        <v>16</v>
      </c>
      <c r="G292" s="31" t="s">
        <v>16</v>
      </c>
      <c r="H292" s="31" t="s">
        <v>16</v>
      </c>
      <c r="I292" s="5" t="s">
        <v>16</v>
      </c>
    </row>
    <row r="293" spans="1:9" ht="15" customHeight="1" x14ac:dyDescent="0.25">
      <c r="A293" s="39" t="s">
        <v>104</v>
      </c>
      <c r="B293" s="2">
        <v>6.5680560000000003</v>
      </c>
      <c r="C293" s="4">
        <v>6.5680560000000003</v>
      </c>
      <c r="D293" s="4">
        <v>1.29219174</v>
      </c>
      <c r="E293" s="29">
        <f t="shared" si="59"/>
        <v>0.19673884327417426</v>
      </c>
      <c r="F293" s="30">
        <v>1.1222000000000001</v>
      </c>
      <c r="G293" s="31">
        <v>1.1222000000000001</v>
      </c>
      <c r="H293" s="31">
        <v>6.4110639999999997E-2</v>
      </c>
      <c r="I293" s="5">
        <f t="shared" ref="I293:I294" si="60">H293/G293</f>
        <v>5.7129424345036525E-2</v>
      </c>
    </row>
    <row r="294" spans="1:9" x14ac:dyDescent="0.25">
      <c r="A294" s="39" t="s">
        <v>62</v>
      </c>
      <c r="B294" s="1">
        <v>9.2947240000000004</v>
      </c>
      <c r="C294" s="4">
        <v>9.2947240000000004</v>
      </c>
      <c r="D294" s="4">
        <v>2.0705596399999999</v>
      </c>
      <c r="E294" s="29">
        <f t="shared" si="59"/>
        <v>0.22276719997280175</v>
      </c>
      <c r="F294" s="30">
        <v>0.1</v>
      </c>
      <c r="G294" s="31">
        <v>0.1</v>
      </c>
      <c r="H294" s="31">
        <v>6.9162E-4</v>
      </c>
      <c r="I294" s="5">
        <f t="shared" si="60"/>
        <v>6.9162E-3</v>
      </c>
    </row>
    <row r="295" spans="1:9" x14ac:dyDescent="0.25">
      <c r="A295" s="39" t="s">
        <v>63</v>
      </c>
      <c r="B295" s="1">
        <v>1.6757</v>
      </c>
      <c r="C295" s="4">
        <v>1.6757</v>
      </c>
      <c r="D295" s="4">
        <v>0.36709328000000002</v>
      </c>
      <c r="E295" s="29">
        <f t="shared" si="59"/>
        <v>0.21906861610073403</v>
      </c>
      <c r="F295" s="30" t="s">
        <v>16</v>
      </c>
      <c r="G295" s="31" t="s">
        <v>16</v>
      </c>
      <c r="H295" s="31" t="s">
        <v>16</v>
      </c>
      <c r="I295" s="5" t="s">
        <v>16</v>
      </c>
    </row>
    <row r="296" spans="1:9" x14ac:dyDescent="0.25">
      <c r="A296" s="39" t="s">
        <v>28</v>
      </c>
      <c r="B296" s="1">
        <v>17.386049</v>
      </c>
      <c r="C296" s="4">
        <v>17.386049</v>
      </c>
      <c r="D296" s="4">
        <v>3.4073284199999998</v>
      </c>
      <c r="E296" s="29">
        <f t="shared" si="59"/>
        <v>0.19598060605949055</v>
      </c>
      <c r="F296" s="30">
        <v>482.71570000000003</v>
      </c>
      <c r="G296" s="31">
        <v>482.71570000000003</v>
      </c>
      <c r="H296" s="31">
        <v>43.124401649999996</v>
      </c>
      <c r="I296" s="5">
        <f t="shared" ref="I296:I299" si="61">H296/G296</f>
        <v>8.9337060406363397E-2</v>
      </c>
    </row>
    <row r="297" spans="1:9" x14ac:dyDescent="0.25">
      <c r="A297" s="39" t="s">
        <v>64</v>
      </c>
      <c r="B297" s="1">
        <v>6.3749929999999999</v>
      </c>
      <c r="C297" s="4">
        <v>6.3749929999999999</v>
      </c>
      <c r="D297" s="4">
        <v>1.2167013400000002</v>
      </c>
      <c r="E297" s="29">
        <f t="shared" si="59"/>
        <v>0.19085532172349054</v>
      </c>
      <c r="F297" s="30">
        <v>5.1319020000000002</v>
      </c>
      <c r="G297" s="31">
        <v>5.1319020000000002</v>
      </c>
      <c r="H297" s="31">
        <v>0.15930341000000001</v>
      </c>
      <c r="I297" s="5">
        <f t="shared" si="61"/>
        <v>3.104178723599944E-2</v>
      </c>
    </row>
    <row r="298" spans="1:9" x14ac:dyDescent="0.25">
      <c r="A298" s="39" t="s">
        <v>108</v>
      </c>
      <c r="B298" s="1">
        <v>15.573223</v>
      </c>
      <c r="C298" s="4">
        <v>15.573223</v>
      </c>
      <c r="D298" s="4">
        <v>3.40366144</v>
      </c>
      <c r="E298" s="29">
        <f t="shared" si="59"/>
        <v>0.21855857583237587</v>
      </c>
      <c r="F298" s="30">
        <v>15.8</v>
      </c>
      <c r="G298" s="31">
        <v>15.8</v>
      </c>
      <c r="H298" s="31">
        <v>0.81070748999999998</v>
      </c>
      <c r="I298" s="5">
        <f t="shared" si="61"/>
        <v>5.1310600632911388E-2</v>
      </c>
    </row>
    <row r="299" spans="1:9" x14ac:dyDescent="0.25">
      <c r="A299" s="39" t="s">
        <v>109</v>
      </c>
      <c r="B299" s="1">
        <v>10.920019999999999</v>
      </c>
      <c r="C299" s="4">
        <v>10.85627</v>
      </c>
      <c r="D299" s="4">
        <v>2.3370642200000002</v>
      </c>
      <c r="E299" s="29">
        <f t="shared" si="59"/>
        <v>0.21527322183401851</v>
      </c>
      <c r="F299" s="30">
        <v>0.5</v>
      </c>
      <c r="G299" s="31">
        <v>0.56374999999999997</v>
      </c>
      <c r="H299" s="31">
        <v>0.36781116999999997</v>
      </c>
      <c r="I299" s="5">
        <f t="shared" si="61"/>
        <v>0.65243666518846999</v>
      </c>
    </row>
    <row r="300" spans="1:9" x14ac:dyDescent="0.25">
      <c r="A300" s="39" t="s">
        <v>65</v>
      </c>
      <c r="B300" s="1">
        <v>4.3350249999999999</v>
      </c>
      <c r="C300" s="4">
        <v>4.3350249999999999</v>
      </c>
      <c r="D300" s="4">
        <v>1.00211936</v>
      </c>
      <c r="E300" s="29">
        <f t="shared" si="59"/>
        <v>0.23116806938829651</v>
      </c>
      <c r="F300" s="2" t="s">
        <v>16</v>
      </c>
      <c r="G300" s="3" t="s">
        <v>16</v>
      </c>
      <c r="H300" s="3" t="s">
        <v>16</v>
      </c>
      <c r="I300" s="5" t="s">
        <v>16</v>
      </c>
    </row>
    <row r="301" spans="1:9" x14ac:dyDescent="0.25">
      <c r="A301" s="39" t="s">
        <v>66</v>
      </c>
      <c r="B301" s="1">
        <v>2.170426</v>
      </c>
      <c r="C301" s="4">
        <v>2.170426</v>
      </c>
      <c r="D301" s="4">
        <v>0.55279422999999994</v>
      </c>
      <c r="E301" s="29">
        <f t="shared" si="59"/>
        <v>0.2546938849792621</v>
      </c>
      <c r="F301" s="30" t="s">
        <v>16</v>
      </c>
      <c r="G301" s="31" t="s">
        <v>16</v>
      </c>
      <c r="H301" s="31" t="s">
        <v>16</v>
      </c>
      <c r="I301" s="5" t="s">
        <v>16</v>
      </c>
    </row>
    <row r="302" spans="1:9" ht="15.75" thickBot="1" x14ac:dyDescent="0.3">
      <c r="A302" s="47" t="s">
        <v>36</v>
      </c>
      <c r="B302" s="24">
        <v>4.2613219999999998</v>
      </c>
      <c r="C302" s="25">
        <v>4.2586700000000004</v>
      </c>
      <c r="D302" s="25">
        <v>0.90429265000000003</v>
      </c>
      <c r="E302" s="107">
        <f t="shared" si="59"/>
        <v>0.21234156438512491</v>
      </c>
      <c r="F302" s="93">
        <v>0.1</v>
      </c>
      <c r="G302" s="72">
        <v>0.10265199999999999</v>
      </c>
      <c r="H302" s="72">
        <v>2.22347E-2</v>
      </c>
      <c r="I302" s="8">
        <f>H302/G302</f>
        <v>0.21660269648910885</v>
      </c>
    </row>
    <row r="303" spans="1:9" x14ac:dyDescent="0.25">
      <c r="A303" s="101" t="s">
        <v>67</v>
      </c>
      <c r="B303" s="20">
        <v>18.143899999999999</v>
      </c>
      <c r="C303" s="21">
        <v>18.143899999999999</v>
      </c>
      <c r="D303" s="21">
        <v>4.03713122</v>
      </c>
      <c r="E303" s="7">
        <f t="shared" si="59"/>
        <v>0.22250625389249282</v>
      </c>
      <c r="F303" s="87">
        <v>2.3578199999999998</v>
      </c>
      <c r="G303" s="78">
        <v>2.3578199999999998</v>
      </c>
      <c r="H303" s="78">
        <v>1.39111316</v>
      </c>
      <c r="I303" s="7">
        <f t="shared" ref="I303:I315" si="62">H303/G303</f>
        <v>0.58999972856282501</v>
      </c>
    </row>
    <row r="304" spans="1:9" x14ac:dyDescent="0.25">
      <c r="A304" s="102" t="s">
        <v>68</v>
      </c>
      <c r="B304" s="1">
        <v>10.740912</v>
      </c>
      <c r="C304" s="4">
        <v>10.740912</v>
      </c>
      <c r="D304" s="4">
        <v>2.7077256200000002</v>
      </c>
      <c r="E304" s="5">
        <f t="shared" si="59"/>
        <v>0.25209457260240103</v>
      </c>
      <c r="F304" s="30">
        <v>57.173305999999997</v>
      </c>
      <c r="G304" s="31">
        <v>57.151431000000002</v>
      </c>
      <c r="H304" s="31">
        <v>7.2010751100000006</v>
      </c>
      <c r="I304" s="5">
        <f t="shared" si="62"/>
        <v>0.12599990908364131</v>
      </c>
    </row>
    <row r="305" spans="1:9" x14ac:dyDescent="0.25">
      <c r="A305" s="102" t="s">
        <v>69</v>
      </c>
      <c r="B305" s="1">
        <v>8.4655629999999995</v>
      </c>
      <c r="C305" s="4">
        <v>8.7095380000000002</v>
      </c>
      <c r="D305" s="4">
        <v>1.7414130700000001</v>
      </c>
      <c r="E305" s="5">
        <f t="shared" si="59"/>
        <v>0.19994321972072457</v>
      </c>
      <c r="F305" s="2">
        <v>0.16476299999999999</v>
      </c>
      <c r="G305" s="3">
        <v>0.16476299999999999</v>
      </c>
      <c r="H305" s="3">
        <v>3.2855870000000002E-2</v>
      </c>
      <c r="I305" s="5">
        <f t="shared" si="62"/>
        <v>0.19941291430721705</v>
      </c>
    </row>
    <row r="306" spans="1:9" x14ac:dyDescent="0.25">
      <c r="A306" s="102" t="s">
        <v>70</v>
      </c>
      <c r="B306" s="1">
        <v>57.177135999999997</v>
      </c>
      <c r="C306" s="4">
        <v>57.175358000000003</v>
      </c>
      <c r="D306" s="4">
        <v>9.682815230000001</v>
      </c>
      <c r="E306" s="5">
        <f t="shared" si="59"/>
        <v>0.16935294449752289</v>
      </c>
      <c r="F306" s="30">
        <v>102.903023</v>
      </c>
      <c r="G306" s="31">
        <v>102.903023</v>
      </c>
      <c r="H306" s="31">
        <v>24.204786629999997</v>
      </c>
      <c r="I306" s="5">
        <f t="shared" si="62"/>
        <v>0.23521939321452195</v>
      </c>
    </row>
    <row r="307" spans="1:9" x14ac:dyDescent="0.25">
      <c r="A307" s="102" t="s">
        <v>103</v>
      </c>
      <c r="B307" s="1">
        <v>21.355143000000002</v>
      </c>
      <c r="C307" s="4">
        <v>21.355143000000002</v>
      </c>
      <c r="D307" s="4">
        <v>4.1256981100000001</v>
      </c>
      <c r="E307" s="5">
        <f t="shared" si="59"/>
        <v>0.19319459064263816</v>
      </c>
      <c r="F307" s="30">
        <v>102</v>
      </c>
      <c r="G307" s="31">
        <v>102</v>
      </c>
      <c r="H307" s="31">
        <v>7.7779944199999997</v>
      </c>
      <c r="I307" s="5">
        <f t="shared" si="62"/>
        <v>7.6254847254901961E-2</v>
      </c>
    </row>
    <row r="308" spans="1:9" x14ac:dyDescent="0.25">
      <c r="A308" s="102" t="s">
        <v>71</v>
      </c>
      <c r="B308" s="1">
        <v>13.847434</v>
      </c>
      <c r="C308" s="4">
        <v>13.847434</v>
      </c>
      <c r="D308" s="4">
        <v>3.0960567999999999</v>
      </c>
      <c r="E308" s="5">
        <f t="shared" si="59"/>
        <v>0.22358343069192457</v>
      </c>
      <c r="F308" s="2">
        <v>13.988766999999999</v>
      </c>
      <c r="G308" s="3">
        <v>13.988766999999999</v>
      </c>
      <c r="H308" s="3">
        <v>1.4971359399999999</v>
      </c>
      <c r="I308" s="5">
        <f t="shared" si="62"/>
        <v>0.10702415302220704</v>
      </c>
    </row>
    <row r="309" spans="1:9" x14ac:dyDescent="0.25">
      <c r="A309" s="102" t="s">
        <v>72</v>
      </c>
      <c r="B309" s="1">
        <v>77.458276999999995</v>
      </c>
      <c r="C309" s="4">
        <v>77.458276999999995</v>
      </c>
      <c r="D309" s="4">
        <v>18.220329620000001</v>
      </c>
      <c r="E309" s="5">
        <f t="shared" si="59"/>
        <v>0.23522766482399296</v>
      </c>
      <c r="F309" s="2">
        <v>2.6438000000000001</v>
      </c>
      <c r="G309" s="3">
        <v>2.6438000000000001</v>
      </c>
      <c r="H309" s="3">
        <v>0.47102599000000001</v>
      </c>
      <c r="I309" s="5">
        <f t="shared" si="62"/>
        <v>0.17816248959830547</v>
      </c>
    </row>
    <row r="310" spans="1:9" x14ac:dyDescent="0.25">
      <c r="A310" s="102" t="s">
        <v>73</v>
      </c>
      <c r="B310" s="1">
        <v>3.7374740000000002</v>
      </c>
      <c r="C310" s="4">
        <v>3.7374740000000002</v>
      </c>
      <c r="D310" s="4">
        <v>0.77341271999999994</v>
      </c>
      <c r="E310" s="5">
        <f t="shared" si="59"/>
        <v>0.20693460877587375</v>
      </c>
      <c r="F310" s="30">
        <v>8.65</v>
      </c>
      <c r="G310" s="31">
        <v>8.65</v>
      </c>
      <c r="H310" s="31">
        <v>0.81994438999999997</v>
      </c>
      <c r="I310" s="5">
        <f t="shared" si="62"/>
        <v>9.4791258959537564E-2</v>
      </c>
    </row>
    <row r="311" spans="1:9" x14ac:dyDescent="0.25">
      <c r="A311" s="103" t="s">
        <v>74</v>
      </c>
      <c r="B311" s="1">
        <v>15.990043</v>
      </c>
      <c r="C311" s="4">
        <v>15.662208</v>
      </c>
      <c r="D311" s="4">
        <v>2.8643892499999999</v>
      </c>
      <c r="E311" s="5">
        <f t="shared" si="59"/>
        <v>0.18288540479094645</v>
      </c>
      <c r="F311" s="30">
        <v>1.465157</v>
      </c>
      <c r="G311" s="31">
        <v>1.7929919999999999</v>
      </c>
      <c r="H311" s="31">
        <v>0.16547060999999999</v>
      </c>
      <c r="I311" s="5">
        <f t="shared" si="62"/>
        <v>9.2287422364405416E-2</v>
      </c>
    </row>
    <row r="312" spans="1:9" x14ac:dyDescent="0.25">
      <c r="A312" s="102" t="s">
        <v>75</v>
      </c>
      <c r="B312" s="1">
        <v>9.2189650000000007</v>
      </c>
      <c r="C312" s="4">
        <v>9.210407</v>
      </c>
      <c r="D312" s="4">
        <v>1.94444755</v>
      </c>
      <c r="E312" s="5">
        <f t="shared" si="59"/>
        <v>0.21111418311916075</v>
      </c>
      <c r="F312" s="2">
        <v>21.355509000000001</v>
      </c>
      <c r="G312" s="3">
        <v>21.364066999999999</v>
      </c>
      <c r="H312" s="3">
        <v>3.4992480499999998</v>
      </c>
      <c r="I312" s="5">
        <f t="shared" si="62"/>
        <v>0.16379128796029332</v>
      </c>
    </row>
    <row r="313" spans="1:9" x14ac:dyDescent="0.25">
      <c r="A313" s="104" t="s">
        <v>76</v>
      </c>
      <c r="B313" s="1">
        <v>4.9112799999999996</v>
      </c>
      <c r="C313" s="4">
        <v>4.9112799999999996</v>
      </c>
      <c r="D313" s="4">
        <v>1.0034051399999999</v>
      </c>
      <c r="E313" s="5">
        <f t="shared" si="59"/>
        <v>0.20430623788503199</v>
      </c>
      <c r="F313" s="30">
        <v>23.681999999999999</v>
      </c>
      <c r="G313" s="31">
        <v>23.681999999999999</v>
      </c>
      <c r="H313" s="31">
        <v>4.5996748499999995</v>
      </c>
      <c r="I313" s="5">
        <f t="shared" si="62"/>
        <v>0.1942266214846719</v>
      </c>
    </row>
    <row r="314" spans="1:9" x14ac:dyDescent="0.25">
      <c r="A314" s="104" t="s">
        <v>110</v>
      </c>
      <c r="B314" s="1">
        <v>48.864710000000002</v>
      </c>
      <c r="C314" s="4">
        <v>48.864710000000002</v>
      </c>
      <c r="D314" s="4">
        <v>9.8056145500000014</v>
      </c>
      <c r="E314" s="5">
        <f t="shared" si="59"/>
        <v>0.20066863284362071</v>
      </c>
      <c r="F314" s="30">
        <v>148.61337499999999</v>
      </c>
      <c r="G314" s="31">
        <v>148.61337499999999</v>
      </c>
      <c r="H314" s="31">
        <v>49.182690270000002</v>
      </c>
      <c r="I314" s="5">
        <f t="shared" si="62"/>
        <v>0.33094390239101967</v>
      </c>
    </row>
    <row r="315" spans="1:9" x14ac:dyDescent="0.25">
      <c r="A315" s="102" t="s">
        <v>77</v>
      </c>
      <c r="B315" s="1">
        <v>15.774905</v>
      </c>
      <c r="C315" s="4">
        <v>15.774905</v>
      </c>
      <c r="D315" s="4">
        <v>3.6149188399999996</v>
      </c>
      <c r="E315" s="5">
        <f t="shared" si="59"/>
        <v>0.22915629856408007</v>
      </c>
      <c r="F315" s="30">
        <v>5.5829069999999996</v>
      </c>
      <c r="G315" s="31">
        <v>5.5829069999999996</v>
      </c>
      <c r="H315" s="31">
        <v>0.74640582999999994</v>
      </c>
      <c r="I315" s="5">
        <f t="shared" si="62"/>
        <v>0.13369483496680135</v>
      </c>
    </row>
    <row r="316" spans="1:9" x14ac:dyDescent="0.25">
      <c r="A316" s="102" t="s">
        <v>78</v>
      </c>
      <c r="B316" s="1">
        <v>2.8408199999999999</v>
      </c>
      <c r="C316" s="4">
        <v>2.8408199999999999</v>
      </c>
      <c r="D316" s="4">
        <v>0.49430377000000003</v>
      </c>
      <c r="E316" s="5">
        <f t="shared" si="59"/>
        <v>0.17400038369203261</v>
      </c>
      <c r="F316" s="30" t="s">
        <v>16</v>
      </c>
      <c r="G316" s="31" t="s">
        <v>16</v>
      </c>
      <c r="H316" s="31" t="s">
        <v>16</v>
      </c>
      <c r="I316" s="5" t="s">
        <v>16</v>
      </c>
    </row>
    <row r="317" spans="1:9" x14ac:dyDescent="0.25">
      <c r="A317" s="102" t="s">
        <v>79</v>
      </c>
      <c r="B317" s="1">
        <v>63.767406999999999</v>
      </c>
      <c r="C317" s="4">
        <v>63.617407</v>
      </c>
      <c r="D317" s="4">
        <v>14.56732352</v>
      </c>
      <c r="E317" s="5">
        <f t="shared" si="59"/>
        <v>0.22898329571967624</v>
      </c>
      <c r="F317" s="30">
        <v>12.817365000000001</v>
      </c>
      <c r="G317" s="31">
        <v>12.967364999999999</v>
      </c>
      <c r="H317" s="31">
        <v>2.5096426600000004</v>
      </c>
      <c r="I317" s="5">
        <f t="shared" ref="I317" si="63">H317/G317</f>
        <v>0.19353528338255307</v>
      </c>
    </row>
    <row r="318" spans="1:9" x14ac:dyDescent="0.25">
      <c r="A318" s="102" t="s">
        <v>111</v>
      </c>
      <c r="B318" s="2">
        <v>1.4857370000000001</v>
      </c>
      <c r="C318" s="3">
        <v>1.4857370000000001</v>
      </c>
      <c r="D318" s="3">
        <v>0.39010066999999998</v>
      </c>
      <c r="E318" s="5">
        <f t="shared" si="59"/>
        <v>0.26256374445813757</v>
      </c>
      <c r="F318" s="30" t="s">
        <v>16</v>
      </c>
      <c r="G318" s="31" t="s">
        <v>16</v>
      </c>
      <c r="H318" s="31" t="s">
        <v>16</v>
      </c>
      <c r="I318" s="5" t="s">
        <v>16</v>
      </c>
    </row>
    <row r="319" spans="1:9" x14ac:dyDescent="0.25">
      <c r="A319" s="102" t="s">
        <v>112</v>
      </c>
      <c r="B319" s="2">
        <v>7.1764849999999996</v>
      </c>
      <c r="C319" s="3">
        <v>7.1764849999999996</v>
      </c>
      <c r="D319" s="3">
        <v>1.44609744</v>
      </c>
      <c r="E319" s="5">
        <f t="shared" si="59"/>
        <v>0.20150497632197378</v>
      </c>
      <c r="F319" s="30">
        <v>0.5</v>
      </c>
      <c r="G319" s="31">
        <v>0.5</v>
      </c>
      <c r="H319" s="31">
        <v>0.1602326</v>
      </c>
      <c r="I319" s="5">
        <f t="shared" ref="I319" si="64">H319/G319</f>
        <v>0.32046520000000001</v>
      </c>
    </row>
    <row r="320" spans="1:9" x14ac:dyDescent="0.25">
      <c r="A320" s="102" t="s">
        <v>119</v>
      </c>
      <c r="B320" s="2">
        <v>0.99455499999999997</v>
      </c>
      <c r="C320" s="3">
        <v>0.99455499999999997</v>
      </c>
      <c r="D320" s="3">
        <v>6.7066669999999995E-2</v>
      </c>
      <c r="E320" s="5">
        <f t="shared" si="59"/>
        <v>6.7433847298540545E-2</v>
      </c>
      <c r="F320" s="30" t="s">
        <v>16</v>
      </c>
      <c r="G320" s="31" t="s">
        <v>16</v>
      </c>
      <c r="H320" s="31" t="s">
        <v>16</v>
      </c>
      <c r="I320" s="5" t="s">
        <v>16</v>
      </c>
    </row>
    <row r="321" spans="1:9" x14ac:dyDescent="0.25">
      <c r="A321" s="102" t="s">
        <v>80</v>
      </c>
      <c r="B321" s="1">
        <v>69.2</v>
      </c>
      <c r="C321" s="4">
        <v>69.2</v>
      </c>
      <c r="D321" s="4">
        <v>21.752135149999997</v>
      </c>
      <c r="E321" s="5">
        <f t="shared" si="59"/>
        <v>0.31433721315028895</v>
      </c>
      <c r="F321" s="30">
        <v>11.524910999999999</v>
      </c>
      <c r="G321" s="31">
        <v>11.524910999999999</v>
      </c>
      <c r="H321" s="31">
        <v>0.26797464000000004</v>
      </c>
      <c r="I321" s="5">
        <f t="shared" ref="I321:I326" si="65">H321/G321</f>
        <v>2.3251775219782615E-2</v>
      </c>
    </row>
    <row r="322" spans="1:9" x14ac:dyDescent="0.25">
      <c r="A322" s="102" t="s">
        <v>81</v>
      </c>
      <c r="B322" s="1">
        <v>297.46612699999997</v>
      </c>
      <c r="C322" s="4">
        <v>297.46612699999997</v>
      </c>
      <c r="D322" s="4">
        <v>2.0206300399999999</v>
      </c>
      <c r="E322" s="5">
        <f t="shared" si="59"/>
        <v>6.7928071689318768E-3</v>
      </c>
      <c r="F322" s="30">
        <v>53.478991000000001</v>
      </c>
      <c r="G322" s="31">
        <v>53.478991000000001</v>
      </c>
      <c r="H322" s="31">
        <v>1.0171700000000001E-2</v>
      </c>
      <c r="I322" s="5">
        <f t="shared" si="65"/>
        <v>1.9019992355502743E-4</v>
      </c>
    </row>
    <row r="323" spans="1:9" x14ac:dyDescent="0.25">
      <c r="A323" s="102" t="s">
        <v>82</v>
      </c>
      <c r="B323" s="1">
        <v>16.176939000000001</v>
      </c>
      <c r="C323" s="4">
        <v>16.176939000000001</v>
      </c>
      <c r="D323" s="4">
        <v>2.9300646100000001</v>
      </c>
      <c r="E323" s="5">
        <f t="shared" si="59"/>
        <v>0.18112602204904155</v>
      </c>
      <c r="F323" s="30">
        <v>7.3</v>
      </c>
      <c r="G323" s="31">
        <v>7.3</v>
      </c>
      <c r="H323" s="31">
        <v>0.47866787999999999</v>
      </c>
      <c r="I323" s="5">
        <f t="shared" si="65"/>
        <v>6.5570942465753429E-2</v>
      </c>
    </row>
    <row r="324" spans="1:9" x14ac:dyDescent="0.25">
      <c r="A324" s="102" t="s">
        <v>83</v>
      </c>
      <c r="B324" s="1">
        <v>34.890799999999999</v>
      </c>
      <c r="C324" s="4">
        <v>34.890799999999999</v>
      </c>
      <c r="D324" s="4">
        <v>4.8032292300000003</v>
      </c>
      <c r="E324" s="5">
        <f t="shared" si="59"/>
        <v>0.13766463451683539</v>
      </c>
      <c r="F324" s="30">
        <v>9.923</v>
      </c>
      <c r="G324" s="31">
        <v>9.923</v>
      </c>
      <c r="H324" s="31">
        <v>0.52979142000000001</v>
      </c>
      <c r="I324" s="5">
        <f t="shared" si="65"/>
        <v>5.339024690113877E-2</v>
      </c>
    </row>
    <row r="325" spans="1:9" x14ac:dyDescent="0.25">
      <c r="A325" s="102" t="s">
        <v>115</v>
      </c>
      <c r="B325" s="1">
        <v>1.5244800000000001</v>
      </c>
      <c r="C325" s="4">
        <v>1.5244800000000001</v>
      </c>
      <c r="D325" s="4">
        <v>1.6000000000000001E-3</v>
      </c>
      <c r="E325" s="5">
        <f t="shared" si="59"/>
        <v>1.0495382031905961E-3</v>
      </c>
      <c r="F325" s="30">
        <v>0.51190100000000005</v>
      </c>
      <c r="G325" s="31">
        <v>0.51190100000000005</v>
      </c>
      <c r="H325" s="31">
        <v>0</v>
      </c>
      <c r="I325" s="5">
        <f t="shared" si="65"/>
        <v>0</v>
      </c>
    </row>
    <row r="326" spans="1:9" x14ac:dyDescent="0.25">
      <c r="A326" s="102" t="s">
        <v>84</v>
      </c>
      <c r="B326" s="1">
        <v>133.14057</v>
      </c>
      <c r="C326" s="4">
        <v>133.06557000000001</v>
      </c>
      <c r="D326" s="4">
        <v>29.651582340000001</v>
      </c>
      <c r="E326" s="5">
        <f t="shared" si="59"/>
        <v>0.22283436910088764</v>
      </c>
      <c r="F326" s="30">
        <v>46.208545999999998</v>
      </c>
      <c r="G326" s="31">
        <v>46.283546000000001</v>
      </c>
      <c r="H326" s="31">
        <v>1.6652562799999999</v>
      </c>
      <c r="I326" s="5">
        <f t="shared" si="65"/>
        <v>3.5979444617316052E-2</v>
      </c>
    </row>
    <row r="327" spans="1:9" x14ac:dyDescent="0.25">
      <c r="A327" s="105" t="s">
        <v>29</v>
      </c>
      <c r="B327" s="73">
        <v>0.57230000000000003</v>
      </c>
      <c r="C327" s="74">
        <v>0.57230000000000003</v>
      </c>
      <c r="D327" s="74">
        <v>6.4233499999999999E-2</v>
      </c>
      <c r="E327" s="5">
        <f t="shared" si="59"/>
        <v>0.11223746286912457</v>
      </c>
      <c r="F327" s="92" t="s">
        <v>16</v>
      </c>
      <c r="G327" s="79" t="s">
        <v>16</v>
      </c>
      <c r="H327" s="79" t="s">
        <v>16</v>
      </c>
      <c r="I327" s="5" t="s">
        <v>16</v>
      </c>
    </row>
    <row r="328" spans="1:9" ht="15.75" thickBot="1" x14ac:dyDescent="0.3">
      <c r="A328" s="106" t="s">
        <v>116</v>
      </c>
      <c r="B328" s="24">
        <v>6.0336239999999997</v>
      </c>
      <c r="C328" s="25">
        <v>6.0336239999999997</v>
      </c>
      <c r="D328" s="25">
        <v>0.19797176</v>
      </c>
      <c r="E328" s="8">
        <f t="shared" si="59"/>
        <v>3.2811418146042909E-2</v>
      </c>
      <c r="F328" s="93" t="s">
        <v>16</v>
      </c>
      <c r="G328" s="72" t="s">
        <v>16</v>
      </c>
      <c r="H328" s="72" t="s">
        <v>16</v>
      </c>
      <c r="I328" s="8" t="s">
        <v>16</v>
      </c>
    </row>
    <row r="329" spans="1:9" ht="15.75" thickBot="1" x14ac:dyDescent="0.3">
      <c r="A329" s="71" t="s">
        <v>106</v>
      </c>
      <c r="B329" s="81">
        <f>SUM(B330:B343)</f>
        <v>653.94109600000002</v>
      </c>
      <c r="C329" s="82">
        <f>SUM(C330:C343)</f>
        <v>653.47475399999985</v>
      </c>
      <c r="D329" s="82">
        <f>SUM(D330:D343)</f>
        <v>133.10102950000001</v>
      </c>
      <c r="E329" s="83">
        <f>D329/C329</f>
        <v>0.20368197651901951</v>
      </c>
      <c r="F329" s="67">
        <f>SUM(F330:F343)</f>
        <v>811.05143300000009</v>
      </c>
      <c r="G329" s="32">
        <f>SUM(G330:G343)</f>
        <v>814.74404500000014</v>
      </c>
      <c r="H329" s="32">
        <f>SUM(H330:H343)</f>
        <v>288.23074871</v>
      </c>
      <c r="I329" s="83">
        <f>H329/G329</f>
        <v>0.35376846321104433</v>
      </c>
    </row>
    <row r="330" spans="1:9" x14ac:dyDescent="0.25">
      <c r="A330" s="44" t="s">
        <v>85</v>
      </c>
      <c r="B330" s="20">
        <v>57.563889000000003</v>
      </c>
      <c r="C330" s="21">
        <v>57.478608999999999</v>
      </c>
      <c r="D330" s="21">
        <v>9.1740086999999999</v>
      </c>
      <c r="E330" s="7">
        <f t="shared" ref="E330:E343" si="66">D330/C330</f>
        <v>0.15960735410281066</v>
      </c>
      <c r="F330" s="87">
        <v>23.479811000000002</v>
      </c>
      <c r="G330" s="78">
        <v>23.479811000000002</v>
      </c>
      <c r="H330" s="78">
        <v>2.954265E-2</v>
      </c>
      <c r="I330" s="7">
        <f>H330/G330</f>
        <v>1.2582149830763117E-3</v>
      </c>
    </row>
    <row r="331" spans="1:9" x14ac:dyDescent="0.25">
      <c r="A331" s="39" t="s">
        <v>26</v>
      </c>
      <c r="B331" s="1">
        <v>0.96835899999999997</v>
      </c>
      <c r="C331" s="4">
        <v>1.268359</v>
      </c>
      <c r="D331" s="4">
        <v>0.42749819999999999</v>
      </c>
      <c r="E331" s="5">
        <f t="shared" si="66"/>
        <v>0.33704826472631172</v>
      </c>
      <c r="F331" s="30" t="s">
        <v>16</v>
      </c>
      <c r="G331" s="31" t="s">
        <v>16</v>
      </c>
      <c r="H331" s="31" t="s">
        <v>16</v>
      </c>
      <c r="I331" s="5" t="s">
        <v>16</v>
      </c>
    </row>
    <row r="332" spans="1:9" x14ac:dyDescent="0.25">
      <c r="A332" s="39" t="s">
        <v>86</v>
      </c>
      <c r="B332" s="1">
        <v>40.447951000000003</v>
      </c>
      <c r="C332" s="4">
        <v>40.374526000000003</v>
      </c>
      <c r="D332" s="4">
        <v>8.8829550500000014</v>
      </c>
      <c r="E332" s="5">
        <f t="shared" si="66"/>
        <v>0.2200138535372527</v>
      </c>
      <c r="F332" s="16">
        <v>17.100000000000001</v>
      </c>
      <c r="G332" s="17">
        <v>17.173425000000002</v>
      </c>
      <c r="H332" s="17">
        <v>0.96965685999999995</v>
      </c>
      <c r="I332" s="5">
        <f t="shared" ref="I332:I339" si="67">H332/G332</f>
        <v>5.646263689392185E-2</v>
      </c>
    </row>
    <row r="333" spans="1:9" x14ac:dyDescent="0.25">
      <c r="A333" s="39" t="s">
        <v>27</v>
      </c>
      <c r="B333" s="1">
        <v>155.85922500000001</v>
      </c>
      <c r="C333" s="4">
        <v>155.87077500000001</v>
      </c>
      <c r="D333" s="4">
        <v>32.847421269999998</v>
      </c>
      <c r="E333" s="5">
        <f t="shared" si="66"/>
        <v>0.21073495830119532</v>
      </c>
      <c r="F333" s="16">
        <v>202.98831799999999</v>
      </c>
      <c r="G333" s="17">
        <v>202.98831799999999</v>
      </c>
      <c r="H333" s="17">
        <v>65.39665509000001</v>
      </c>
      <c r="I333" s="5">
        <f t="shared" si="67"/>
        <v>0.3221695501215987</v>
      </c>
    </row>
    <row r="334" spans="1:9" x14ac:dyDescent="0.25">
      <c r="A334" s="39" t="s">
        <v>87</v>
      </c>
      <c r="B334" s="1">
        <v>9.6599789999999999</v>
      </c>
      <c r="C334" s="4">
        <v>9.6599789999999999</v>
      </c>
      <c r="D334" s="4">
        <v>1.6177588600000001</v>
      </c>
      <c r="E334" s="5">
        <f t="shared" si="66"/>
        <v>0.16747022534935119</v>
      </c>
      <c r="F334" s="16">
        <v>45.3</v>
      </c>
      <c r="G334" s="17">
        <v>48.3</v>
      </c>
      <c r="H334" s="17">
        <v>22.616216010000002</v>
      </c>
      <c r="I334" s="5">
        <f t="shared" si="67"/>
        <v>0.46824463788819881</v>
      </c>
    </row>
    <row r="335" spans="1:9" x14ac:dyDescent="0.25">
      <c r="A335" s="39" t="s">
        <v>88</v>
      </c>
      <c r="B335" s="11">
        <v>1.1518569999999999</v>
      </c>
      <c r="C335" s="12">
        <v>1.1518569999999999</v>
      </c>
      <c r="D335" s="12">
        <v>0.23510329999999999</v>
      </c>
      <c r="E335" s="5">
        <f t="shared" si="66"/>
        <v>0.2041080620250604</v>
      </c>
      <c r="F335" s="11">
        <v>0.18859999999999999</v>
      </c>
      <c r="G335" s="12">
        <v>0.18859999999999999</v>
      </c>
      <c r="H335" s="12">
        <v>0</v>
      </c>
      <c r="I335" s="5">
        <f t="shared" si="67"/>
        <v>0</v>
      </c>
    </row>
    <row r="336" spans="1:9" x14ac:dyDescent="0.25">
      <c r="A336" s="39" t="s">
        <v>89</v>
      </c>
      <c r="B336" s="1">
        <v>10.597334999999999</v>
      </c>
      <c r="C336" s="4">
        <v>10.597334999999999</v>
      </c>
      <c r="D336" s="4">
        <v>2.08008858</v>
      </c>
      <c r="E336" s="5">
        <f t="shared" si="66"/>
        <v>0.19628412048878327</v>
      </c>
      <c r="F336" s="16">
        <v>8.6</v>
      </c>
      <c r="G336" s="17">
        <v>8.6</v>
      </c>
      <c r="H336" s="17">
        <v>0.50478865000000006</v>
      </c>
      <c r="I336" s="5">
        <f t="shared" si="67"/>
        <v>5.8696354651162803E-2</v>
      </c>
    </row>
    <row r="337" spans="1:9" x14ac:dyDescent="0.25">
      <c r="A337" s="39" t="s">
        <v>105</v>
      </c>
      <c r="B337" s="1">
        <v>70.203199999999995</v>
      </c>
      <c r="C337" s="4">
        <v>70.203199999999995</v>
      </c>
      <c r="D337" s="4">
        <v>10.33747807</v>
      </c>
      <c r="E337" s="5">
        <f t="shared" si="66"/>
        <v>0.14725081007703353</v>
      </c>
      <c r="F337" s="16">
        <v>470</v>
      </c>
      <c r="G337" s="17">
        <v>470</v>
      </c>
      <c r="H337" s="17">
        <v>187.70884354</v>
      </c>
      <c r="I337" s="5">
        <f t="shared" si="67"/>
        <v>0.39938051817021275</v>
      </c>
    </row>
    <row r="338" spans="1:9" x14ac:dyDescent="0.25">
      <c r="A338" s="39" t="s">
        <v>35</v>
      </c>
      <c r="B338" s="1">
        <v>108.389374</v>
      </c>
      <c r="C338" s="4">
        <v>108.389374</v>
      </c>
      <c r="D338" s="4">
        <v>29.719986049999999</v>
      </c>
      <c r="E338" s="5">
        <f t="shared" si="66"/>
        <v>0.27419649134609819</v>
      </c>
      <c r="F338" s="16">
        <v>12.551062999999999</v>
      </c>
      <c r="G338" s="17">
        <v>12.551062999999999</v>
      </c>
      <c r="H338" s="17">
        <v>8.6096679999999995E-2</v>
      </c>
      <c r="I338" s="5">
        <f t="shared" si="67"/>
        <v>6.8597122012693272E-3</v>
      </c>
    </row>
    <row r="339" spans="1:9" x14ac:dyDescent="0.25">
      <c r="A339" s="39" t="s">
        <v>32</v>
      </c>
      <c r="B339" s="1">
        <v>116.432492</v>
      </c>
      <c r="C339" s="4">
        <v>116.432492</v>
      </c>
      <c r="D339" s="4">
        <v>19.81648448</v>
      </c>
      <c r="E339" s="5">
        <f t="shared" si="66"/>
        <v>0.1701972030281719</v>
      </c>
      <c r="F339" s="16">
        <v>4.4767409999999996</v>
      </c>
      <c r="G339" s="17">
        <v>4.4767409999999996</v>
      </c>
      <c r="H339" s="17">
        <v>8.5047789999999998E-2</v>
      </c>
      <c r="I339" s="5">
        <f t="shared" si="67"/>
        <v>1.899770167628639E-2</v>
      </c>
    </row>
    <row r="340" spans="1:9" x14ac:dyDescent="0.25">
      <c r="A340" s="39" t="s">
        <v>117</v>
      </c>
      <c r="B340" s="1">
        <v>0.76820500000000003</v>
      </c>
      <c r="C340" s="4">
        <v>0.76820500000000003</v>
      </c>
      <c r="D340" s="4">
        <v>0</v>
      </c>
      <c r="E340" s="5">
        <f t="shared" si="66"/>
        <v>0</v>
      </c>
      <c r="F340" s="30" t="s">
        <v>16</v>
      </c>
      <c r="G340" s="31" t="s">
        <v>16</v>
      </c>
      <c r="H340" s="31" t="s">
        <v>16</v>
      </c>
      <c r="I340" s="5" t="s">
        <v>16</v>
      </c>
    </row>
    <row r="341" spans="1:9" x14ac:dyDescent="0.25">
      <c r="A341" s="39" t="s">
        <v>30</v>
      </c>
      <c r="B341" s="1">
        <v>25.132982999999999</v>
      </c>
      <c r="C341" s="4">
        <v>24.532983000000002</v>
      </c>
      <c r="D341" s="4">
        <v>4.5881994199999996</v>
      </c>
      <c r="E341" s="5">
        <f t="shared" si="66"/>
        <v>0.18702166874692733</v>
      </c>
      <c r="F341" s="16">
        <v>10.72</v>
      </c>
      <c r="G341" s="17">
        <v>11.32</v>
      </c>
      <c r="H341" s="17">
        <v>0.85543736999999997</v>
      </c>
      <c r="I341" s="5">
        <f t="shared" ref="I341:I343" si="68">H341/G341</f>
        <v>7.5568672261484102E-2</v>
      </c>
    </row>
    <row r="342" spans="1:9" x14ac:dyDescent="0.25">
      <c r="A342" s="39" t="s">
        <v>90</v>
      </c>
      <c r="B342" s="1">
        <v>4.6755000000000004</v>
      </c>
      <c r="C342" s="4">
        <v>4.6563129999999999</v>
      </c>
      <c r="D342" s="4">
        <v>1.0003320600000001</v>
      </c>
      <c r="E342" s="5">
        <f t="shared" si="66"/>
        <v>0.21483350882984029</v>
      </c>
      <c r="F342" s="16">
        <v>1.5468999999999999</v>
      </c>
      <c r="G342" s="17">
        <v>1.566087</v>
      </c>
      <c r="H342" s="17">
        <v>2.805684E-2</v>
      </c>
      <c r="I342" s="5">
        <f t="shared" si="68"/>
        <v>1.79152499190658E-2</v>
      </c>
    </row>
    <row r="343" spans="1:9" ht="15.75" thickBot="1" x14ac:dyDescent="0.3">
      <c r="A343" s="39" t="s">
        <v>91</v>
      </c>
      <c r="B343" s="22">
        <v>52.090747</v>
      </c>
      <c r="C343" s="23">
        <v>52.090747</v>
      </c>
      <c r="D343" s="23">
        <v>12.373715460000001</v>
      </c>
      <c r="E343" s="50">
        <f t="shared" si="66"/>
        <v>0.23754152460128861</v>
      </c>
      <c r="F343" s="57">
        <v>14.1</v>
      </c>
      <c r="G343" s="58">
        <v>14.1</v>
      </c>
      <c r="H343" s="58">
        <v>9.9504072299999997</v>
      </c>
      <c r="I343" s="50">
        <f t="shared" si="68"/>
        <v>0.70570264042553188</v>
      </c>
    </row>
    <row r="344" spans="1:9" ht="15.75" thickBot="1" x14ac:dyDescent="0.3">
      <c r="A344" s="13" t="s">
        <v>107</v>
      </c>
      <c r="B344" s="52">
        <f>SUM(B345:B350)</f>
        <v>83.692188000000002</v>
      </c>
      <c r="C344" s="53">
        <f t="shared" ref="C344:D344" si="69">SUM(C345:C350)</f>
        <v>83.377848</v>
      </c>
      <c r="D344" s="53">
        <f t="shared" si="69"/>
        <v>15.742550940000001</v>
      </c>
      <c r="E344" s="54">
        <f>D344/C344</f>
        <v>0.18880975364103905</v>
      </c>
      <c r="F344" s="56">
        <f>SUM(F345:F350)</f>
        <v>24.779063000000001</v>
      </c>
      <c r="G344" s="55">
        <f t="shared" ref="G344:H344" si="70">SUM(G345:G350)</f>
        <v>21.779063000000001</v>
      </c>
      <c r="H344" s="55">
        <f t="shared" si="70"/>
        <v>4.9249128500000001</v>
      </c>
      <c r="I344" s="54">
        <f>H344/G344</f>
        <v>0.22613061223065473</v>
      </c>
    </row>
    <row r="345" spans="1:9" x14ac:dyDescent="0.25">
      <c r="A345" s="39" t="s">
        <v>92</v>
      </c>
      <c r="B345" s="26">
        <v>24.682922000000001</v>
      </c>
      <c r="C345" s="27">
        <v>24.466771999999999</v>
      </c>
      <c r="D345" s="27">
        <v>6.23611819</v>
      </c>
      <c r="E345" s="51">
        <f t="shared" ref="E345:E357" si="71">D345/C345</f>
        <v>0.25488111754178278</v>
      </c>
      <c r="F345" s="99" t="s">
        <v>16</v>
      </c>
      <c r="G345" s="100" t="s">
        <v>16</v>
      </c>
      <c r="H345" s="100" t="s">
        <v>16</v>
      </c>
      <c r="I345" s="51" t="s">
        <v>16</v>
      </c>
    </row>
    <row r="346" spans="1:9" x14ac:dyDescent="0.25">
      <c r="A346" s="39" t="s">
        <v>37</v>
      </c>
      <c r="B346" s="1">
        <v>8.9362290000000009</v>
      </c>
      <c r="C346" s="4">
        <v>8.8380390000000002</v>
      </c>
      <c r="D346" s="4">
        <v>1.5941426699999999</v>
      </c>
      <c r="E346" s="5">
        <f t="shared" si="71"/>
        <v>0.18037289380596758</v>
      </c>
      <c r="F346" s="2" t="s">
        <v>16</v>
      </c>
      <c r="G346" s="3" t="s">
        <v>16</v>
      </c>
      <c r="H346" s="3" t="s">
        <v>16</v>
      </c>
      <c r="I346" s="5" t="s">
        <v>16</v>
      </c>
    </row>
    <row r="347" spans="1:9" x14ac:dyDescent="0.25">
      <c r="A347" s="39" t="s">
        <v>93</v>
      </c>
      <c r="B347" s="1">
        <v>25.351489999999998</v>
      </c>
      <c r="C347" s="4">
        <v>25.351489999999998</v>
      </c>
      <c r="D347" s="4">
        <v>3.6213735899999997</v>
      </c>
      <c r="E347" s="5">
        <f t="shared" si="71"/>
        <v>0.14284657785400384</v>
      </c>
      <c r="F347" s="2">
        <v>20.088998</v>
      </c>
      <c r="G347" s="3">
        <v>18.088998</v>
      </c>
      <c r="H347" s="3">
        <v>4.3103737999999998</v>
      </c>
      <c r="I347" s="5">
        <v>0.23828704055360059</v>
      </c>
    </row>
    <row r="348" spans="1:9" x14ac:dyDescent="0.25">
      <c r="A348" s="45" t="s">
        <v>94</v>
      </c>
      <c r="B348" s="1">
        <v>10.34689</v>
      </c>
      <c r="C348" s="4">
        <v>10.34689</v>
      </c>
      <c r="D348" s="4">
        <v>1.1525116299999998</v>
      </c>
      <c r="E348" s="5">
        <f t="shared" si="71"/>
        <v>0.11138725066179304</v>
      </c>
      <c r="F348" s="2" t="s">
        <v>16</v>
      </c>
      <c r="G348" s="3" t="s">
        <v>16</v>
      </c>
      <c r="H348" s="3" t="s">
        <v>16</v>
      </c>
      <c r="I348" s="5" t="s">
        <v>16</v>
      </c>
    </row>
    <row r="349" spans="1:9" x14ac:dyDescent="0.25">
      <c r="A349" s="46" t="s">
        <v>95</v>
      </c>
      <c r="B349" s="1">
        <v>7.9173999999999998</v>
      </c>
      <c r="C349" s="4">
        <v>7.9173999999999998</v>
      </c>
      <c r="D349" s="4">
        <v>1.59510642</v>
      </c>
      <c r="E349" s="5">
        <f t="shared" si="71"/>
        <v>0.20146846439487712</v>
      </c>
      <c r="F349" s="2" t="s">
        <v>16</v>
      </c>
      <c r="G349" s="3" t="s">
        <v>16</v>
      </c>
      <c r="H349" s="3" t="s">
        <v>16</v>
      </c>
      <c r="I349" s="5" t="s">
        <v>16</v>
      </c>
    </row>
    <row r="350" spans="1:9" ht="15.75" thickBot="1" x14ac:dyDescent="0.3">
      <c r="A350" s="47" t="s">
        <v>96</v>
      </c>
      <c r="B350" s="24">
        <v>6.4572570000000002</v>
      </c>
      <c r="C350" s="25">
        <v>6.4572570000000002</v>
      </c>
      <c r="D350" s="25">
        <v>1.54329844</v>
      </c>
      <c r="E350" s="8">
        <f t="shared" si="71"/>
        <v>0.23900217073596419</v>
      </c>
      <c r="F350" s="18">
        <v>4.6900649999999997</v>
      </c>
      <c r="G350" s="19">
        <v>3.6900650000000002</v>
      </c>
      <c r="H350" s="19">
        <v>0.61453905000000009</v>
      </c>
      <c r="I350" s="10">
        <v>0.16653881435692869</v>
      </c>
    </row>
    <row r="351" spans="1:9" ht="15.75" thickBot="1" x14ac:dyDescent="0.3">
      <c r="A351" s="13" t="s">
        <v>120</v>
      </c>
      <c r="B351" s="81">
        <f>SUM(B352:B353)</f>
        <v>1196.4656239999999</v>
      </c>
      <c r="C351" s="82">
        <f t="shared" ref="C351:D351" si="72">SUM(C352:C353)</f>
        <v>1196.4656239999999</v>
      </c>
      <c r="D351" s="82">
        <f t="shared" si="72"/>
        <v>429.97191799999996</v>
      </c>
      <c r="E351" s="83">
        <f t="shared" si="71"/>
        <v>0.35936838416011191</v>
      </c>
      <c r="F351" s="84">
        <f>SUM(F352:F353)</f>
        <v>2879.1656069999999</v>
      </c>
      <c r="G351" s="84">
        <f t="shared" ref="G351:H351" si="73">SUM(G352:G353)</f>
        <v>2879.1656069999999</v>
      </c>
      <c r="H351" s="84">
        <f t="shared" si="73"/>
        <v>634.27579700000001</v>
      </c>
      <c r="I351" s="83">
        <f>H351/G351</f>
        <v>0.22029847656484597</v>
      </c>
    </row>
    <row r="352" spans="1:9" x14ac:dyDescent="0.25">
      <c r="A352" s="45" t="s">
        <v>100</v>
      </c>
      <c r="B352" s="20">
        <v>709.54420000000005</v>
      </c>
      <c r="C352" s="21">
        <v>709.54420000000005</v>
      </c>
      <c r="D352" s="21">
        <v>191.66435999999999</v>
      </c>
      <c r="E352" s="7">
        <f t="shared" si="71"/>
        <v>0.27012321431138464</v>
      </c>
      <c r="F352" s="90">
        <v>1633.8910000000001</v>
      </c>
      <c r="G352" s="91">
        <v>1633.8910000000001</v>
      </c>
      <c r="H352" s="91">
        <v>341.18644</v>
      </c>
      <c r="I352" s="7">
        <f t="shared" ref="I352:I353" si="74">H352/G352</f>
        <v>0.20881836058831341</v>
      </c>
    </row>
    <row r="353" spans="1:9" ht="15.75" thickBot="1" x14ac:dyDescent="0.3">
      <c r="A353" s="45" t="s">
        <v>101</v>
      </c>
      <c r="B353" s="24">
        <v>486.921424</v>
      </c>
      <c r="C353" s="25">
        <v>486.921424</v>
      </c>
      <c r="D353" s="25">
        <v>238.307558</v>
      </c>
      <c r="E353" s="8">
        <f t="shared" si="71"/>
        <v>0.48941686739172929</v>
      </c>
      <c r="F353" s="76">
        <v>1245.2746070000001</v>
      </c>
      <c r="G353" s="77">
        <v>1245.2746070000001</v>
      </c>
      <c r="H353" s="77">
        <v>293.08935700000001</v>
      </c>
      <c r="I353" s="8">
        <f t="shared" si="74"/>
        <v>0.23536122502817564</v>
      </c>
    </row>
    <row r="354" spans="1:9" ht="15.75" thickBot="1" x14ac:dyDescent="0.3">
      <c r="A354" s="13" t="s">
        <v>121</v>
      </c>
      <c r="B354" s="81">
        <f>SUM(B355:B357)</f>
        <v>411.21518500000002</v>
      </c>
      <c r="C354" s="82">
        <f t="shared" ref="C354:D354" si="75">SUM(C355:C357)</f>
        <v>410.83938000000001</v>
      </c>
      <c r="D354" s="82">
        <f t="shared" si="75"/>
        <v>50.265574209999997</v>
      </c>
      <c r="E354" s="68">
        <f t="shared" si="71"/>
        <v>0.12234848132133778</v>
      </c>
      <c r="F354" s="67">
        <f>SUM(F355:F357)</f>
        <v>341.12758500000001</v>
      </c>
      <c r="G354" s="32">
        <f t="shared" ref="G354:H354" si="76">SUM(G355:G357)</f>
        <v>341.50338999999997</v>
      </c>
      <c r="H354" s="32">
        <f t="shared" si="76"/>
        <v>11.650871649999999</v>
      </c>
      <c r="I354" s="83">
        <f>H354/G354</f>
        <v>3.4116415798976403E-2</v>
      </c>
    </row>
    <row r="355" spans="1:9" x14ac:dyDescent="0.25">
      <c r="A355" s="44" t="s">
        <v>97</v>
      </c>
      <c r="B355" s="20">
        <v>275.58686</v>
      </c>
      <c r="C355" s="21">
        <v>275.21105499999999</v>
      </c>
      <c r="D355" s="21">
        <v>34.997245030000002</v>
      </c>
      <c r="E355" s="7">
        <f t="shared" si="71"/>
        <v>0.12716511344357154</v>
      </c>
      <c r="F355" s="87">
        <v>111.127585</v>
      </c>
      <c r="G355" s="78">
        <v>111.50339</v>
      </c>
      <c r="H355" s="78">
        <v>3.01917196</v>
      </c>
      <c r="I355" s="7">
        <f t="shared" ref="I355" si="77">H355/G355</f>
        <v>2.7076952189525359E-2</v>
      </c>
    </row>
    <row r="356" spans="1:9" x14ac:dyDescent="0.25">
      <c r="A356" s="39" t="s">
        <v>98</v>
      </c>
      <c r="B356" s="11">
        <v>2.8824429999999999</v>
      </c>
      <c r="C356" s="12">
        <v>2.8824429999999999</v>
      </c>
      <c r="D356" s="12">
        <v>0.51691061999999999</v>
      </c>
      <c r="E356" s="5">
        <f t="shared" si="71"/>
        <v>0.17933073438052374</v>
      </c>
      <c r="F356" s="36" t="s">
        <v>16</v>
      </c>
      <c r="G356" s="37" t="s">
        <v>16</v>
      </c>
      <c r="H356" s="37" t="s">
        <v>16</v>
      </c>
      <c r="I356" s="5" t="s">
        <v>16</v>
      </c>
    </row>
    <row r="357" spans="1:9" ht="15.75" thickBot="1" x14ac:dyDescent="0.3">
      <c r="A357" s="47" t="s">
        <v>99</v>
      </c>
      <c r="B357" s="85">
        <v>132.74588199999999</v>
      </c>
      <c r="C357" s="86">
        <v>132.74588199999999</v>
      </c>
      <c r="D357" s="86">
        <v>14.751418560000001</v>
      </c>
      <c r="E357" s="8">
        <f t="shared" si="71"/>
        <v>0.11112524424674809</v>
      </c>
      <c r="F357" s="88">
        <v>230</v>
      </c>
      <c r="G357" s="89">
        <v>230</v>
      </c>
      <c r="H357" s="89">
        <v>8.6316996899999996</v>
      </c>
      <c r="I357" s="8">
        <f>H357/G357</f>
        <v>3.752912908695652E-2</v>
      </c>
    </row>
    <row r="358" spans="1:9" x14ac:dyDescent="0.25">
      <c r="A358" s="108" t="s">
        <v>122</v>
      </c>
      <c r="B358" s="109"/>
      <c r="C358" s="109"/>
      <c r="D358" s="109"/>
      <c r="E358" s="109"/>
      <c r="F358" s="110" t="s">
        <v>118</v>
      </c>
      <c r="G358" s="110"/>
      <c r="H358" s="110"/>
      <c r="I358" s="110"/>
    </row>
    <row r="359" spans="1:9" x14ac:dyDescent="0.25">
      <c r="A359" s="111" t="s">
        <v>40</v>
      </c>
      <c r="B359" s="112"/>
      <c r="C359" s="112"/>
      <c r="D359" s="112"/>
      <c r="E359" s="112"/>
      <c r="F359" s="112"/>
      <c r="G359" s="112"/>
      <c r="H359" s="112"/>
      <c r="I359" s="112"/>
    </row>
    <row r="360" spans="1:9" x14ac:dyDescent="0.25">
      <c r="A360" s="113"/>
      <c r="B360" s="113"/>
      <c r="C360" s="113"/>
      <c r="D360" s="113"/>
      <c r="E360" s="113"/>
      <c r="F360" s="113"/>
      <c r="G360" s="113"/>
      <c r="H360" s="113"/>
      <c r="I360" s="113"/>
    </row>
    <row r="361" spans="1:9" x14ac:dyDescent="0.25">
      <c r="A361" s="122" t="s">
        <v>0</v>
      </c>
      <c r="B361" s="122"/>
      <c r="C361" s="122"/>
      <c r="D361" s="122"/>
      <c r="E361" s="122"/>
      <c r="F361" s="122"/>
      <c r="G361" s="122"/>
      <c r="H361" s="122"/>
      <c r="I361" s="122"/>
    </row>
    <row r="362" spans="1:9" x14ac:dyDescent="0.25">
      <c r="A362" s="122" t="s">
        <v>1</v>
      </c>
      <c r="B362" s="122"/>
      <c r="C362" s="122"/>
      <c r="D362" s="122"/>
      <c r="E362" s="122"/>
      <c r="F362" s="122"/>
      <c r="G362" s="122"/>
      <c r="H362" s="122"/>
      <c r="I362" s="122"/>
    </row>
    <row r="363" spans="1:9" x14ac:dyDescent="0.25">
      <c r="A363" s="123" t="s">
        <v>39</v>
      </c>
      <c r="B363" s="123"/>
      <c r="C363" s="123"/>
      <c r="D363" s="123"/>
      <c r="E363" s="123"/>
      <c r="F363" s="123"/>
      <c r="G363" s="123"/>
      <c r="H363" s="123"/>
      <c r="I363" s="123"/>
    </row>
    <row r="364" spans="1:9" x14ac:dyDescent="0.25">
      <c r="A364" s="123" t="s">
        <v>102</v>
      </c>
      <c r="B364" s="123"/>
      <c r="C364" s="123"/>
      <c r="D364" s="123"/>
      <c r="E364" s="123"/>
      <c r="F364" s="123"/>
      <c r="G364" s="123"/>
      <c r="H364" s="123"/>
      <c r="I364" s="123"/>
    </row>
    <row r="365" spans="1:9" x14ac:dyDescent="0.25">
      <c r="A365" s="123" t="s">
        <v>126</v>
      </c>
      <c r="B365" s="123"/>
      <c r="C365" s="123"/>
      <c r="D365" s="123"/>
      <c r="E365" s="123"/>
      <c r="F365" s="123"/>
      <c r="G365" s="123"/>
      <c r="H365" s="123"/>
      <c r="I365" s="123"/>
    </row>
    <row r="366" spans="1:9" x14ac:dyDescent="0.25">
      <c r="A366" s="114" t="s">
        <v>2</v>
      </c>
      <c r="B366" s="114"/>
      <c r="C366" s="114"/>
      <c r="D366" s="114"/>
      <c r="E366" s="114"/>
      <c r="F366" s="114"/>
      <c r="G366" s="114"/>
      <c r="H366" s="114"/>
      <c r="I366" s="114"/>
    </row>
    <row r="367" spans="1:9" ht="7.5" customHeight="1" thickBot="1" x14ac:dyDescent="0.3">
      <c r="A367" s="115"/>
      <c r="B367" s="115"/>
      <c r="C367" s="115"/>
      <c r="D367" s="115"/>
      <c r="E367" s="115"/>
      <c r="F367" s="115"/>
      <c r="G367" s="115"/>
      <c r="H367" s="115"/>
      <c r="I367" s="115"/>
    </row>
    <row r="368" spans="1:9" x14ac:dyDescent="0.25">
      <c r="A368" s="116" t="s">
        <v>3</v>
      </c>
      <c r="B368" s="118" t="s">
        <v>4</v>
      </c>
      <c r="C368" s="119"/>
      <c r="D368" s="119"/>
      <c r="E368" s="120"/>
      <c r="F368" s="118" t="s">
        <v>5</v>
      </c>
      <c r="G368" s="119"/>
      <c r="H368" s="119"/>
      <c r="I368" s="121"/>
    </row>
    <row r="369" spans="1:9" ht="30.75" thickBot="1" x14ac:dyDescent="0.3">
      <c r="A369" s="117"/>
      <c r="B369" s="59" t="s">
        <v>6</v>
      </c>
      <c r="C369" s="60" t="s">
        <v>7</v>
      </c>
      <c r="D369" s="60" t="s">
        <v>8</v>
      </c>
      <c r="E369" s="61" t="s">
        <v>9</v>
      </c>
      <c r="F369" s="62" t="s">
        <v>6</v>
      </c>
      <c r="G369" s="60" t="s">
        <v>7</v>
      </c>
      <c r="H369" s="60" t="s">
        <v>8</v>
      </c>
      <c r="I369" s="63" t="s">
        <v>9</v>
      </c>
    </row>
    <row r="370" spans="1:9" ht="15.75" thickBot="1" x14ac:dyDescent="0.3">
      <c r="A370" s="34" t="s">
        <v>33</v>
      </c>
      <c r="B370" s="64">
        <f>B372+B403+B449+B464+B471+B474</f>
        <v>23712.433749000003</v>
      </c>
      <c r="C370" s="65">
        <f>C372+C403+C449+C464+C471+C474</f>
        <v>23728.370042000002</v>
      </c>
      <c r="D370" s="65">
        <f>D372+D403+D449+D464+D471+D474</f>
        <v>8525.4491789899985</v>
      </c>
      <c r="E370" s="95">
        <f>D370/C370</f>
        <v>0.35929350241502767</v>
      </c>
      <c r="F370" s="64">
        <f>F372+F403+F449+F464+F471+F474</f>
        <v>11188.168626000001</v>
      </c>
      <c r="G370" s="65">
        <f>G372+G403+G449+G464+G471+G474</f>
        <v>11313.649386999998</v>
      </c>
      <c r="H370" s="65">
        <f>H372+H403+H449+H464+H471+H474</f>
        <v>3528.4580077199998</v>
      </c>
      <c r="I370" s="66">
        <f>H370/G370</f>
        <v>0.31187620254295589</v>
      </c>
    </row>
    <row r="371" spans="1:9" ht="15.75" thickBot="1" x14ac:dyDescent="0.3">
      <c r="A371" s="49" t="s">
        <v>10</v>
      </c>
      <c r="B371" s="69">
        <f>B370-B471-B474</f>
        <v>22104.752940000002</v>
      </c>
      <c r="C371" s="70">
        <f>C370-C471-C474</f>
        <v>22121.065038000001</v>
      </c>
      <c r="D371" s="70">
        <f>D370-D471-D474</f>
        <v>7935.8364808099986</v>
      </c>
      <c r="E371" s="96">
        <f>D371/C371</f>
        <v>0.35874567825634357</v>
      </c>
      <c r="F371" s="69">
        <f>F370-F410-F471-F474</f>
        <v>5490.7764340000003</v>
      </c>
      <c r="G371" s="70">
        <f>G370-G410-G471-G474</f>
        <v>5615.8813899999977</v>
      </c>
      <c r="H371" s="70">
        <f>H370-H410-H471-H474</f>
        <v>1422.4712769299997</v>
      </c>
      <c r="I371" s="33">
        <f>H371/G371</f>
        <v>0.25329439461861575</v>
      </c>
    </row>
    <row r="372" spans="1:9" ht="15.75" thickBot="1" x14ac:dyDescent="0.3">
      <c r="A372" s="35" t="s">
        <v>11</v>
      </c>
      <c r="B372" s="67">
        <f>SUM(B373:B402)</f>
        <v>14759.386319000001</v>
      </c>
      <c r="C372" s="32">
        <f>SUM(C373:C402)</f>
        <v>14743.892361</v>
      </c>
      <c r="D372" s="32">
        <f>SUM(D373:D402)</f>
        <v>5791.4757434900002</v>
      </c>
      <c r="E372" s="68">
        <f>D372/C372</f>
        <v>0.39280507492101596</v>
      </c>
      <c r="F372" s="67">
        <f>SUM(F373:F402)</f>
        <v>3163.6036519999993</v>
      </c>
      <c r="G372" s="32">
        <f>SUM(G373:G402)</f>
        <v>3260.9617339999986</v>
      </c>
      <c r="H372" s="32">
        <f>SUM(H373:H402)</f>
        <v>747.11740181999983</v>
      </c>
      <c r="I372" s="83">
        <f>H372/G372</f>
        <v>0.22910952742262389</v>
      </c>
    </row>
    <row r="373" spans="1:9" x14ac:dyDescent="0.25">
      <c r="A373" s="94" t="s">
        <v>12</v>
      </c>
      <c r="B373" s="20">
        <v>95.7</v>
      </c>
      <c r="C373" s="21">
        <v>106.36</v>
      </c>
      <c r="D373" s="21">
        <v>39.557694060000003</v>
      </c>
      <c r="E373" s="7">
        <f>D373/C373</f>
        <v>0.37192265945844305</v>
      </c>
      <c r="F373" s="14">
        <v>3</v>
      </c>
      <c r="G373" s="15">
        <v>4.77332</v>
      </c>
      <c r="H373" s="15">
        <v>0.6649584300000001</v>
      </c>
      <c r="I373" s="7">
        <f>H373/G373</f>
        <v>0.13930732278581787</v>
      </c>
    </row>
    <row r="374" spans="1:9" x14ac:dyDescent="0.25">
      <c r="A374" s="39" t="s">
        <v>13</v>
      </c>
      <c r="B374" s="1">
        <v>127.12531199999999</v>
      </c>
      <c r="C374" s="4">
        <v>148.75049200000001</v>
      </c>
      <c r="D374" s="4">
        <v>39.487755619999994</v>
      </c>
      <c r="E374" s="5">
        <f>D374/C374</f>
        <v>0.26546302529204402</v>
      </c>
      <c r="F374" s="30">
        <v>0.8</v>
      </c>
      <c r="G374" s="31">
        <v>3.5073919999999998</v>
      </c>
      <c r="H374" s="31">
        <v>0.55830398000000003</v>
      </c>
      <c r="I374" s="5">
        <f t="shared" ref="I374:I387" si="78">H374/G374</f>
        <v>0.15917923631005604</v>
      </c>
    </row>
    <row r="375" spans="1:9" x14ac:dyDescent="0.25">
      <c r="A375" s="39" t="s">
        <v>19</v>
      </c>
      <c r="B375" s="1">
        <v>172.42388199999999</v>
      </c>
      <c r="C375" s="4">
        <v>171.20063099999999</v>
      </c>
      <c r="D375" s="4">
        <v>45.638746689999998</v>
      </c>
      <c r="E375" s="5">
        <f t="shared" ref="E375:E397" si="79">D375/C375</f>
        <v>0.26658048176235988</v>
      </c>
      <c r="F375" s="16">
        <v>40.009931999999999</v>
      </c>
      <c r="G375" s="17">
        <v>47.238348999999999</v>
      </c>
      <c r="H375" s="17">
        <v>16.98339288</v>
      </c>
      <c r="I375" s="5">
        <f t="shared" si="78"/>
        <v>0.35952553887943883</v>
      </c>
    </row>
    <row r="376" spans="1:9" x14ac:dyDescent="0.25">
      <c r="A376" s="39" t="s">
        <v>41</v>
      </c>
      <c r="B376" s="1">
        <v>69.820733000000004</v>
      </c>
      <c r="C376" s="4">
        <v>70.412970000000001</v>
      </c>
      <c r="D376" s="4">
        <v>28.392313949999998</v>
      </c>
      <c r="E376" s="5">
        <f t="shared" si="79"/>
        <v>0.40322562661396044</v>
      </c>
      <c r="F376" s="16">
        <v>11.206742</v>
      </c>
      <c r="G376" s="17">
        <v>11.291442</v>
      </c>
      <c r="H376" s="17">
        <v>1.14283004</v>
      </c>
      <c r="I376" s="5">
        <f t="shared" si="78"/>
        <v>0.10121205422655494</v>
      </c>
    </row>
    <row r="377" spans="1:9" x14ac:dyDescent="0.25">
      <c r="A377" s="40" t="s">
        <v>42</v>
      </c>
      <c r="B377" s="1">
        <v>2138.047161</v>
      </c>
      <c r="C377" s="4">
        <v>2138.047161</v>
      </c>
      <c r="D377" s="4">
        <v>606.31570409000005</v>
      </c>
      <c r="E377" s="5">
        <f t="shared" si="79"/>
        <v>0.28358387745124208</v>
      </c>
      <c r="F377" s="16">
        <v>1501.485279</v>
      </c>
      <c r="G377" s="17">
        <v>1463.003434</v>
      </c>
      <c r="H377" s="17">
        <v>67.212768269999998</v>
      </c>
      <c r="I377" s="5">
        <f t="shared" si="78"/>
        <v>4.5941633975686208E-2</v>
      </c>
    </row>
    <row r="378" spans="1:9" x14ac:dyDescent="0.25">
      <c r="A378" s="41" t="s">
        <v>43</v>
      </c>
      <c r="B378" s="1">
        <v>25.757228000000001</v>
      </c>
      <c r="C378" s="4">
        <v>26.003713999999999</v>
      </c>
      <c r="D378" s="4">
        <v>9.0404883800000011</v>
      </c>
      <c r="E378" s="5">
        <f t="shared" si="79"/>
        <v>0.34766142944042538</v>
      </c>
      <c r="F378" s="16">
        <v>0.873838</v>
      </c>
      <c r="G378" s="17">
        <v>0.92735199999999995</v>
      </c>
      <c r="H378" s="17">
        <v>0.17397210999999999</v>
      </c>
      <c r="I378" s="5">
        <f t="shared" si="78"/>
        <v>0.18760094333111912</v>
      </c>
    </row>
    <row r="379" spans="1:9" x14ac:dyDescent="0.25">
      <c r="A379" s="41" t="s">
        <v>44</v>
      </c>
      <c r="B379" s="1">
        <v>40.321375000000003</v>
      </c>
      <c r="C379" s="4">
        <v>40.321375000000003</v>
      </c>
      <c r="D379" s="4">
        <v>12.96601635</v>
      </c>
      <c r="E379" s="5">
        <f t="shared" si="79"/>
        <v>0.32156682032792777</v>
      </c>
      <c r="F379" s="16">
        <v>674.81037900000001</v>
      </c>
      <c r="G379" s="17">
        <v>703.29955500000005</v>
      </c>
      <c r="H379" s="17">
        <v>394.83484267</v>
      </c>
      <c r="I379" s="5">
        <f t="shared" si="78"/>
        <v>0.56140351556172952</v>
      </c>
    </row>
    <row r="380" spans="1:9" x14ac:dyDescent="0.25">
      <c r="A380" s="39" t="s">
        <v>45</v>
      </c>
      <c r="B380" s="1">
        <v>78.649984000000003</v>
      </c>
      <c r="C380" s="4">
        <v>78.616264000000001</v>
      </c>
      <c r="D380" s="4">
        <v>24.024711190000001</v>
      </c>
      <c r="E380" s="5">
        <f t="shared" si="79"/>
        <v>0.30559466918957129</v>
      </c>
      <c r="F380" s="16">
        <v>52.241073</v>
      </c>
      <c r="G380" s="17">
        <v>96.014464000000004</v>
      </c>
      <c r="H380" s="17">
        <v>48.080869200000002</v>
      </c>
      <c r="I380" s="5">
        <f t="shared" si="78"/>
        <v>0.5007669386145821</v>
      </c>
    </row>
    <row r="381" spans="1:9" x14ac:dyDescent="0.25">
      <c r="A381" s="41" t="s">
        <v>46</v>
      </c>
      <c r="B381" s="1">
        <v>1534.174225</v>
      </c>
      <c r="C381" s="4">
        <v>1565.1019550000001</v>
      </c>
      <c r="D381" s="4">
        <v>529.40364857999998</v>
      </c>
      <c r="E381" s="5">
        <f t="shared" si="79"/>
        <v>0.33825505545419882</v>
      </c>
      <c r="F381" s="16">
        <v>303.899</v>
      </c>
      <c r="G381" s="17">
        <v>321.99115799999998</v>
      </c>
      <c r="H381" s="17">
        <v>65.760105010000004</v>
      </c>
      <c r="I381" s="5">
        <f t="shared" si="78"/>
        <v>0.20422953666945104</v>
      </c>
    </row>
    <row r="382" spans="1:9" x14ac:dyDescent="0.25">
      <c r="A382" s="42" t="s">
        <v>47</v>
      </c>
      <c r="B382" s="1">
        <v>35.581921999999999</v>
      </c>
      <c r="C382" s="4">
        <v>34.631376000000003</v>
      </c>
      <c r="D382" s="4">
        <v>9.5374741199999988</v>
      </c>
      <c r="E382" s="5">
        <f t="shared" si="79"/>
        <v>0.275399802768449</v>
      </c>
      <c r="F382" s="16">
        <v>2.1181480000000001</v>
      </c>
      <c r="G382" s="17">
        <v>3.0686939999999998</v>
      </c>
      <c r="H382" s="17">
        <v>0.49277563000000002</v>
      </c>
      <c r="I382" s="5">
        <f t="shared" si="78"/>
        <v>0.16058154706855751</v>
      </c>
    </row>
    <row r="383" spans="1:9" x14ac:dyDescent="0.25">
      <c r="A383" s="42" t="s">
        <v>48</v>
      </c>
      <c r="B383" s="1">
        <v>13.876048000000001</v>
      </c>
      <c r="C383" s="4">
        <v>13.876048000000001</v>
      </c>
      <c r="D383" s="4">
        <v>4.6317800800000004</v>
      </c>
      <c r="E383" s="5">
        <f t="shared" si="79"/>
        <v>0.33379677556606896</v>
      </c>
      <c r="F383" s="16">
        <v>52.899892999999999</v>
      </c>
      <c r="G383" s="17">
        <v>52.899892999999999</v>
      </c>
      <c r="H383" s="17">
        <v>25.234768940000002</v>
      </c>
      <c r="I383" s="5">
        <f t="shared" si="78"/>
        <v>0.47702873312049993</v>
      </c>
    </row>
    <row r="384" spans="1:9" x14ac:dyDescent="0.25">
      <c r="A384" s="42" t="s">
        <v>49</v>
      </c>
      <c r="B384" s="1">
        <v>475.05613799999998</v>
      </c>
      <c r="C384" s="4">
        <v>492.52848999999998</v>
      </c>
      <c r="D384" s="4">
        <v>87.722943749999999</v>
      </c>
      <c r="E384" s="5">
        <f t="shared" si="79"/>
        <v>0.17810734918095805</v>
      </c>
      <c r="F384" s="16">
        <v>101.077371</v>
      </c>
      <c r="G384" s="17">
        <v>120.63496000000001</v>
      </c>
      <c r="H384" s="17">
        <v>19.442690750000001</v>
      </c>
      <c r="I384" s="5">
        <f t="shared" si="78"/>
        <v>0.16116962073017638</v>
      </c>
    </row>
    <row r="385" spans="1:9" x14ac:dyDescent="0.25">
      <c r="A385" s="42" t="s">
        <v>50</v>
      </c>
      <c r="B385" s="1">
        <v>134.22523699999999</v>
      </c>
      <c r="C385" s="4">
        <v>134.525237</v>
      </c>
      <c r="D385" s="4">
        <v>35.924392579999996</v>
      </c>
      <c r="E385" s="5">
        <f t="shared" si="79"/>
        <v>0.26704574830074446</v>
      </c>
      <c r="F385" s="16">
        <v>17.100000000000001</v>
      </c>
      <c r="G385" s="17">
        <v>17.475000000000001</v>
      </c>
      <c r="H385" s="17">
        <v>6.1068322500000001</v>
      </c>
      <c r="I385" s="5">
        <f t="shared" si="78"/>
        <v>0.34946107296137335</v>
      </c>
    </row>
    <row r="386" spans="1:9" x14ac:dyDescent="0.25">
      <c r="A386" s="42" t="s">
        <v>51</v>
      </c>
      <c r="B386" s="1">
        <v>943.19269299999996</v>
      </c>
      <c r="C386" s="4">
        <v>938.10355800000002</v>
      </c>
      <c r="D386" s="4">
        <v>328.36393612000001</v>
      </c>
      <c r="E386" s="5">
        <f t="shared" si="79"/>
        <v>0.35002951787120284</v>
      </c>
      <c r="F386" s="16">
        <v>41.812877999999998</v>
      </c>
      <c r="G386" s="17">
        <v>50.147854000000002</v>
      </c>
      <c r="H386" s="17">
        <v>17.947020719999998</v>
      </c>
      <c r="I386" s="5">
        <f t="shared" si="78"/>
        <v>0.35788212831599925</v>
      </c>
    </row>
    <row r="387" spans="1:9" x14ac:dyDescent="0.25">
      <c r="A387" s="42" t="s">
        <v>52</v>
      </c>
      <c r="B387" s="1">
        <v>28.708735000000001</v>
      </c>
      <c r="C387" s="4">
        <v>28.617906000000001</v>
      </c>
      <c r="D387" s="4">
        <v>8.0662043099999998</v>
      </c>
      <c r="E387" s="5">
        <f t="shared" si="79"/>
        <v>0.28185864856778825</v>
      </c>
      <c r="F387" s="16">
        <v>193.509817</v>
      </c>
      <c r="G387" s="17">
        <v>193.60186200000001</v>
      </c>
      <c r="H387" s="17">
        <v>61.67487869</v>
      </c>
      <c r="I387" s="5">
        <f t="shared" si="78"/>
        <v>0.31856552438529745</v>
      </c>
    </row>
    <row r="388" spans="1:9" x14ac:dyDescent="0.25">
      <c r="A388" s="42" t="s">
        <v>22</v>
      </c>
      <c r="B388" s="1">
        <v>3.867553</v>
      </c>
      <c r="C388" s="4">
        <v>3.867553</v>
      </c>
      <c r="D388" s="4">
        <v>1.10771204</v>
      </c>
      <c r="E388" s="5">
        <f t="shared" si="79"/>
        <v>0.28641159927220133</v>
      </c>
      <c r="F388" s="2" t="s">
        <v>16</v>
      </c>
      <c r="G388" s="3" t="s">
        <v>16</v>
      </c>
      <c r="H388" s="3" t="s">
        <v>16</v>
      </c>
      <c r="I388" s="5" t="s">
        <v>16</v>
      </c>
    </row>
    <row r="389" spans="1:9" x14ac:dyDescent="0.25">
      <c r="A389" s="39" t="s">
        <v>53</v>
      </c>
      <c r="B389" s="1">
        <v>50.585417999999997</v>
      </c>
      <c r="C389" s="4">
        <v>50.585417999999997</v>
      </c>
      <c r="D389" s="4">
        <v>14.515310080000001</v>
      </c>
      <c r="E389" s="5">
        <f t="shared" si="79"/>
        <v>0.28694652834538209</v>
      </c>
      <c r="F389" s="16">
        <v>39.381281999999999</v>
      </c>
      <c r="G389" s="17">
        <v>39.223739000000002</v>
      </c>
      <c r="H389" s="17">
        <v>7.8522315100000002</v>
      </c>
      <c r="I389" s="5">
        <f t="shared" ref="I389:I390" si="80">H389/G389</f>
        <v>0.2001907954262086</v>
      </c>
    </row>
    <row r="390" spans="1:9" x14ac:dyDescent="0.25">
      <c r="A390" s="39" t="s">
        <v>54</v>
      </c>
      <c r="B390" s="1">
        <v>36.166432999999998</v>
      </c>
      <c r="C390" s="4">
        <v>36.166432999999998</v>
      </c>
      <c r="D390" s="4">
        <v>11.80336793</v>
      </c>
      <c r="E390" s="5">
        <f t="shared" si="79"/>
        <v>0.32636251216701412</v>
      </c>
      <c r="F390" s="16">
        <v>110.823302</v>
      </c>
      <c r="G390" s="17">
        <v>110.823302</v>
      </c>
      <c r="H390" s="17">
        <v>9.0387163400000006</v>
      </c>
      <c r="I390" s="5">
        <f t="shared" si="80"/>
        <v>8.155970970798182E-2</v>
      </c>
    </row>
    <row r="391" spans="1:9" x14ac:dyDescent="0.25">
      <c r="A391" s="39" t="s">
        <v>114</v>
      </c>
      <c r="B391" s="1">
        <v>7.2988499999999998</v>
      </c>
      <c r="C391" s="4">
        <v>7.3298500000000004</v>
      </c>
      <c r="D391" s="4">
        <v>2.0149015100000001</v>
      </c>
      <c r="E391" s="5">
        <f t="shared" si="79"/>
        <v>0.27488986950619726</v>
      </c>
      <c r="F391" s="30" t="s">
        <v>16</v>
      </c>
      <c r="G391" s="31" t="s">
        <v>16</v>
      </c>
      <c r="H391" s="31" t="s">
        <v>16</v>
      </c>
      <c r="I391" s="5" t="s">
        <v>16</v>
      </c>
    </row>
    <row r="392" spans="1:9" x14ac:dyDescent="0.25">
      <c r="A392" s="42" t="s">
        <v>17</v>
      </c>
      <c r="B392" s="1">
        <v>343.23447299999998</v>
      </c>
      <c r="C392" s="4">
        <v>338.88203600000003</v>
      </c>
      <c r="D392" s="4">
        <v>102.76020523000001</v>
      </c>
      <c r="E392" s="5">
        <f t="shared" si="79"/>
        <v>0.30323296697261343</v>
      </c>
      <c r="F392" s="16">
        <v>8</v>
      </c>
      <c r="G392" s="17">
        <v>12.275499999999999</v>
      </c>
      <c r="H392" s="17">
        <v>2.8725255299999999</v>
      </c>
      <c r="I392" s="5">
        <f t="shared" ref="I392:I395" si="81">H392/G392</f>
        <v>0.23400476803388864</v>
      </c>
    </row>
    <row r="393" spans="1:9" x14ac:dyDescent="0.25">
      <c r="A393" s="42" t="s">
        <v>21</v>
      </c>
      <c r="B393" s="1">
        <v>273.46731399999999</v>
      </c>
      <c r="C393" s="4">
        <v>275.90571399999999</v>
      </c>
      <c r="D393" s="4">
        <v>82.028110480000009</v>
      </c>
      <c r="E393" s="5">
        <f t="shared" si="79"/>
        <v>0.29730486292139646</v>
      </c>
      <c r="F393" s="2">
        <v>3.1049259999999999</v>
      </c>
      <c r="G393" s="3">
        <v>3.1535009999999999</v>
      </c>
      <c r="H393" s="3">
        <v>0.69844340000000005</v>
      </c>
      <c r="I393" s="5">
        <f t="shared" si="81"/>
        <v>0.22148190217792862</v>
      </c>
    </row>
    <row r="394" spans="1:9" x14ac:dyDescent="0.25">
      <c r="A394" s="39" t="s">
        <v>20</v>
      </c>
      <c r="B394" s="1">
        <v>12.547744</v>
      </c>
      <c r="C394" s="4">
        <v>12.424244</v>
      </c>
      <c r="D394" s="4">
        <v>3.28990341</v>
      </c>
      <c r="E394" s="5">
        <f t="shared" si="79"/>
        <v>0.26479707014768866</v>
      </c>
      <c r="F394" s="30">
        <v>0.81903000000000004</v>
      </c>
      <c r="G394" s="31">
        <v>0.94252999999999998</v>
      </c>
      <c r="H394" s="31">
        <v>0.14665027</v>
      </c>
      <c r="I394" s="5">
        <f t="shared" si="81"/>
        <v>0.1555921509129683</v>
      </c>
    </row>
    <row r="395" spans="1:9" x14ac:dyDescent="0.25">
      <c r="A395" s="42" t="s">
        <v>24</v>
      </c>
      <c r="B395" s="1">
        <v>108.648233</v>
      </c>
      <c r="C395" s="4">
        <v>108.910462</v>
      </c>
      <c r="D395" s="4">
        <v>29.59794711</v>
      </c>
      <c r="E395" s="5">
        <f t="shared" si="79"/>
        <v>0.2717640396199954</v>
      </c>
      <c r="F395" s="2">
        <v>4</v>
      </c>
      <c r="G395" s="3">
        <v>4.0342399999999996</v>
      </c>
      <c r="H395" s="3">
        <v>7.17111E-2</v>
      </c>
      <c r="I395" s="5">
        <f t="shared" si="81"/>
        <v>1.7775615729356709E-2</v>
      </c>
    </row>
    <row r="396" spans="1:9" x14ac:dyDescent="0.25">
      <c r="A396" s="42" t="s">
        <v>15</v>
      </c>
      <c r="B396" s="1">
        <v>10.239024000000001</v>
      </c>
      <c r="C396" s="4">
        <v>10.239024000000001</v>
      </c>
      <c r="D396" s="4">
        <v>2.9889674799999999</v>
      </c>
      <c r="E396" s="5">
        <f t="shared" si="79"/>
        <v>0.29191917901549991</v>
      </c>
      <c r="F396" s="30" t="s">
        <v>16</v>
      </c>
      <c r="G396" s="31" t="s">
        <v>16</v>
      </c>
      <c r="H396" s="31" t="s">
        <v>16</v>
      </c>
      <c r="I396" s="5" t="s">
        <v>16</v>
      </c>
    </row>
    <row r="397" spans="1:9" x14ac:dyDescent="0.25">
      <c r="A397" s="39" t="s">
        <v>55</v>
      </c>
      <c r="B397" s="1">
        <v>3.2061000000000002</v>
      </c>
      <c r="C397" s="4">
        <v>3.2961</v>
      </c>
      <c r="D397" s="4">
        <v>1.0776223899999999</v>
      </c>
      <c r="E397" s="5">
        <f t="shared" si="79"/>
        <v>0.32693862140104968</v>
      </c>
      <c r="F397" s="30" t="s">
        <v>16</v>
      </c>
      <c r="G397" s="31" t="s">
        <v>16</v>
      </c>
      <c r="H397" s="31" t="s">
        <v>16</v>
      </c>
      <c r="I397" s="5" t="s">
        <v>16</v>
      </c>
    </row>
    <row r="398" spans="1:9" x14ac:dyDescent="0.25">
      <c r="A398" s="39" t="s">
        <v>18</v>
      </c>
      <c r="B398" s="1">
        <v>41.282142</v>
      </c>
      <c r="C398" s="4">
        <v>41.282142</v>
      </c>
      <c r="D398" s="4">
        <v>13.278910779999999</v>
      </c>
      <c r="E398" s="5">
        <f>D398/C398</f>
        <v>0.32166234930348331</v>
      </c>
      <c r="F398" s="30" t="s">
        <v>16</v>
      </c>
      <c r="G398" s="31" t="s">
        <v>16</v>
      </c>
      <c r="H398" s="31" t="s">
        <v>16</v>
      </c>
      <c r="I398" s="5" t="s">
        <v>16</v>
      </c>
    </row>
    <row r="399" spans="1:9" x14ac:dyDescent="0.25">
      <c r="A399" s="39" t="s">
        <v>23</v>
      </c>
      <c r="B399" s="1">
        <v>4.7458099999999996</v>
      </c>
      <c r="C399" s="4">
        <v>4.7453099999999999</v>
      </c>
      <c r="D399" s="4">
        <v>1.5523491899999999</v>
      </c>
      <c r="E399" s="5">
        <f t="shared" ref="E399:E401" si="82">D399/C399</f>
        <v>0.32713335693558482</v>
      </c>
      <c r="F399" s="30">
        <v>9.4964999999999994E-2</v>
      </c>
      <c r="G399" s="31">
        <v>9.5464999999999994E-2</v>
      </c>
      <c r="H399" s="31">
        <v>1.8935179999999999E-2</v>
      </c>
      <c r="I399" s="5">
        <f t="shared" ref="I399:I401" si="83">H399/G399</f>
        <v>0.1983468286806683</v>
      </c>
    </row>
    <row r="400" spans="1:9" x14ac:dyDescent="0.25">
      <c r="A400" s="41" t="s">
        <v>14</v>
      </c>
      <c r="B400" s="1">
        <v>5.4999599999999997</v>
      </c>
      <c r="C400" s="4">
        <v>5.4999599999999997</v>
      </c>
      <c r="D400" s="4">
        <v>1.65675701</v>
      </c>
      <c r="E400" s="5">
        <f t="shared" si="82"/>
        <v>0.30123073804173123</v>
      </c>
      <c r="F400" s="30">
        <v>0.30348199999999997</v>
      </c>
      <c r="G400" s="31">
        <v>0.30348199999999997</v>
      </c>
      <c r="H400" s="31">
        <v>2.191423E-2</v>
      </c>
      <c r="I400" s="5">
        <f t="shared" si="83"/>
        <v>7.2209323781970605E-2</v>
      </c>
    </row>
    <row r="401" spans="1:9" x14ac:dyDescent="0.25">
      <c r="A401" s="41" t="s">
        <v>31</v>
      </c>
      <c r="B401" s="1">
        <v>7.0458920000000003</v>
      </c>
      <c r="C401" s="4">
        <v>7.2957530000000004</v>
      </c>
      <c r="D401" s="4">
        <v>2.1912035099999998</v>
      </c>
      <c r="E401" s="5">
        <f t="shared" si="82"/>
        <v>0.30033959620069373</v>
      </c>
      <c r="F401" s="30">
        <v>0.23231499999999999</v>
      </c>
      <c r="G401" s="31">
        <v>0.23524600000000001</v>
      </c>
      <c r="H401" s="31">
        <v>8.5264690000000004E-2</v>
      </c>
      <c r="I401" s="5">
        <f t="shared" si="83"/>
        <v>0.36244905333140626</v>
      </c>
    </row>
    <row r="402" spans="1:9" ht="15.75" thickBot="1" x14ac:dyDescent="0.3">
      <c r="A402" s="43" t="s">
        <v>25</v>
      </c>
      <c r="B402" s="24">
        <v>7938.8906999999999</v>
      </c>
      <c r="C402" s="25">
        <v>7850.3651849999997</v>
      </c>
      <c r="D402" s="25">
        <v>3712.5386654699996</v>
      </c>
      <c r="E402" s="8">
        <f>D402/C402</f>
        <v>0.47291286175625213</v>
      </c>
      <c r="F402" s="76" t="s">
        <v>16</v>
      </c>
      <c r="G402" s="77" t="s">
        <v>16</v>
      </c>
      <c r="H402" s="77" t="s">
        <v>16</v>
      </c>
      <c r="I402" s="8" t="s">
        <v>16</v>
      </c>
    </row>
    <row r="403" spans="1:9" ht="15.75" thickBot="1" x14ac:dyDescent="0.3">
      <c r="A403" s="48" t="s">
        <v>34</v>
      </c>
      <c r="B403" s="81">
        <f>SUM(B404:B448)</f>
        <v>6607.7333369999997</v>
      </c>
      <c r="C403" s="82">
        <f>SUM(C404:C448)</f>
        <v>6607.9233469999999</v>
      </c>
      <c r="D403" s="82">
        <f>SUM(D404:D448)</f>
        <v>1915.8570836200001</v>
      </c>
      <c r="E403" s="83">
        <f>D403/C403</f>
        <v>0.28993330930356509</v>
      </c>
      <c r="F403" s="56">
        <f>SUM(F404:F448)</f>
        <v>3968.4412859999993</v>
      </c>
      <c r="G403" s="55">
        <f>SUM(G404:G448)</f>
        <v>3975.8350679999994</v>
      </c>
      <c r="H403" s="55">
        <f>SUM(H404:H448)</f>
        <v>1608.1330354600002</v>
      </c>
      <c r="I403" s="54">
        <f>H403/G403</f>
        <v>0.40447679744143766</v>
      </c>
    </row>
    <row r="404" spans="1:9" x14ac:dyDescent="0.25">
      <c r="A404" s="80" t="s">
        <v>56</v>
      </c>
      <c r="B404" s="20">
        <v>6.5359930000000004</v>
      </c>
      <c r="C404" s="21">
        <v>6.3915059999999997</v>
      </c>
      <c r="D404" s="21">
        <v>1.8930297199999999</v>
      </c>
      <c r="E404" s="28">
        <f>D404/C404</f>
        <v>0.29617897878841076</v>
      </c>
      <c r="F404" s="87">
        <v>0.4</v>
      </c>
      <c r="G404" s="78">
        <v>0.54448700000000005</v>
      </c>
      <c r="H404" s="78">
        <v>9.7057190000000002E-2</v>
      </c>
      <c r="I404" s="7">
        <f>H404/G404</f>
        <v>0.17825437521924306</v>
      </c>
    </row>
    <row r="405" spans="1:9" x14ac:dyDescent="0.25">
      <c r="A405" s="39" t="s">
        <v>57</v>
      </c>
      <c r="B405" s="1">
        <v>54.846243000000001</v>
      </c>
      <c r="C405" s="4">
        <v>54.845843000000002</v>
      </c>
      <c r="D405" s="4">
        <v>11.373752789999999</v>
      </c>
      <c r="E405" s="29">
        <f>D405/C405</f>
        <v>0.20737675214509874</v>
      </c>
      <c r="F405" s="30">
        <v>17.000214</v>
      </c>
      <c r="G405" s="31">
        <v>17.000613999999999</v>
      </c>
      <c r="H405" s="31">
        <v>2.9604736800000002</v>
      </c>
      <c r="I405" s="5">
        <f>H405/G405</f>
        <v>0.1741392210893089</v>
      </c>
    </row>
    <row r="406" spans="1:9" x14ac:dyDescent="0.25">
      <c r="A406" s="39" t="s">
        <v>58</v>
      </c>
      <c r="B406" s="1">
        <v>25.2</v>
      </c>
      <c r="C406" s="4">
        <v>25.2</v>
      </c>
      <c r="D406" s="4">
        <v>9.7406290900000005</v>
      </c>
      <c r="E406" s="29">
        <f t="shared" ref="E406:E409" si="84">D406/C406</f>
        <v>0.38653290039682542</v>
      </c>
      <c r="F406" s="30">
        <v>3.1</v>
      </c>
      <c r="G406" s="31">
        <v>3.1</v>
      </c>
      <c r="H406" s="31">
        <v>0.54802923999999997</v>
      </c>
      <c r="I406" s="5">
        <f t="shared" ref="I406:I411" si="85">H406/G406</f>
        <v>0.1767836258064516</v>
      </c>
    </row>
    <row r="407" spans="1:9" x14ac:dyDescent="0.25">
      <c r="A407" s="39" t="s">
        <v>59</v>
      </c>
      <c r="B407" s="1">
        <v>13.802505</v>
      </c>
      <c r="C407" s="4">
        <v>13.801465</v>
      </c>
      <c r="D407" s="4">
        <v>4.4836614000000008</v>
      </c>
      <c r="E407" s="29">
        <f t="shared" si="84"/>
        <v>0.32486851214708007</v>
      </c>
      <c r="F407" s="30">
        <v>3.3</v>
      </c>
      <c r="G407" s="31">
        <v>3.38632</v>
      </c>
      <c r="H407" s="31">
        <v>0.30035362999999998</v>
      </c>
      <c r="I407" s="5">
        <f t="shared" si="85"/>
        <v>8.869617460842448E-2</v>
      </c>
    </row>
    <row r="408" spans="1:9" x14ac:dyDescent="0.25">
      <c r="A408" s="39" t="s">
        <v>60</v>
      </c>
      <c r="B408" s="1">
        <v>40.325378000000001</v>
      </c>
      <c r="C408" s="4">
        <v>40.325378000000001</v>
      </c>
      <c r="D408" s="4">
        <v>12.336037640000001</v>
      </c>
      <c r="E408" s="29">
        <f t="shared" si="84"/>
        <v>0.30591251097509864</v>
      </c>
      <c r="F408" s="30">
        <v>6.7780740000000002</v>
      </c>
      <c r="G408" s="31">
        <v>6.7780740000000002</v>
      </c>
      <c r="H408" s="31">
        <v>2.4968963900000003</v>
      </c>
      <c r="I408" s="5">
        <f t="shared" si="85"/>
        <v>0.36837844939432651</v>
      </c>
    </row>
    <row r="409" spans="1:9" x14ac:dyDescent="0.25">
      <c r="A409" s="39" t="s">
        <v>38</v>
      </c>
      <c r="B409" s="1">
        <v>5429</v>
      </c>
      <c r="C409" s="4">
        <v>5429</v>
      </c>
      <c r="D409" s="4">
        <v>1655.0072280300001</v>
      </c>
      <c r="E409" s="29">
        <f t="shared" si="84"/>
        <v>0.3048456857671763</v>
      </c>
      <c r="F409" s="30">
        <v>305.12400000000002</v>
      </c>
      <c r="G409" s="31">
        <v>305.12400000000002</v>
      </c>
      <c r="H409" s="31">
        <v>99.09829526999998</v>
      </c>
      <c r="I409" s="5">
        <f t="shared" si="85"/>
        <v>0.32478040163998889</v>
      </c>
    </row>
    <row r="410" spans="1:9" x14ac:dyDescent="0.25">
      <c r="A410" s="39" t="s">
        <v>113</v>
      </c>
      <c r="B410" s="2" t="s">
        <v>16</v>
      </c>
      <c r="C410" s="3" t="s">
        <v>16</v>
      </c>
      <c r="D410" s="3" t="s">
        <v>16</v>
      </c>
      <c r="E410" s="29" t="s">
        <v>16</v>
      </c>
      <c r="F410" s="30">
        <v>2477.0990000000002</v>
      </c>
      <c r="G410" s="31">
        <v>2477.0990000000002</v>
      </c>
      <c r="H410" s="31">
        <v>1276.16734567</v>
      </c>
      <c r="I410" s="5">
        <f t="shared" si="85"/>
        <v>0.51518625039612864</v>
      </c>
    </row>
    <row r="411" spans="1:9" x14ac:dyDescent="0.25">
      <c r="A411" s="39" t="s">
        <v>61</v>
      </c>
      <c r="B411" s="1">
        <v>18.008094</v>
      </c>
      <c r="C411" s="4">
        <v>18.232869000000001</v>
      </c>
      <c r="D411" s="4">
        <v>4.5758922399999999</v>
      </c>
      <c r="E411" s="29">
        <f t="shared" ref="E411:E448" si="86">D411/C411</f>
        <v>0.25096940256632128</v>
      </c>
      <c r="F411" s="30">
        <v>17.325054999999999</v>
      </c>
      <c r="G411" s="31">
        <v>17.325054999999999</v>
      </c>
      <c r="H411" s="31">
        <v>1.2311875700000001</v>
      </c>
      <c r="I411" s="5">
        <f t="shared" si="85"/>
        <v>7.1063992004643001E-2</v>
      </c>
    </row>
    <row r="412" spans="1:9" x14ac:dyDescent="0.25">
      <c r="A412" s="98" t="s">
        <v>123</v>
      </c>
      <c r="B412" s="1">
        <v>0.5</v>
      </c>
      <c r="C412" s="4">
        <v>0.5</v>
      </c>
      <c r="D412" s="4">
        <v>0</v>
      </c>
      <c r="E412" s="29">
        <f t="shared" si="86"/>
        <v>0</v>
      </c>
      <c r="F412" s="30" t="s">
        <v>16</v>
      </c>
      <c r="G412" s="31" t="s">
        <v>16</v>
      </c>
      <c r="H412" s="31" t="s">
        <v>16</v>
      </c>
      <c r="I412" s="5" t="s">
        <v>16</v>
      </c>
    </row>
    <row r="413" spans="1:9" ht="15" customHeight="1" x14ac:dyDescent="0.25">
      <c r="A413" s="39" t="s">
        <v>104</v>
      </c>
      <c r="B413" s="2">
        <v>6.5680560000000003</v>
      </c>
      <c r="C413" s="4">
        <v>6.5680560000000003</v>
      </c>
      <c r="D413" s="4">
        <v>1.96058226</v>
      </c>
      <c r="E413" s="29">
        <f t="shared" si="86"/>
        <v>0.29850267110999051</v>
      </c>
      <c r="F413" s="30">
        <v>1.1222000000000001</v>
      </c>
      <c r="G413" s="31">
        <v>1.1222000000000001</v>
      </c>
      <c r="H413" s="31">
        <v>0.24662098000000002</v>
      </c>
      <c r="I413" s="5">
        <f t="shared" ref="I413:I414" si="87">H413/G413</f>
        <v>0.21976562110140796</v>
      </c>
    </row>
    <row r="414" spans="1:9" x14ac:dyDescent="0.25">
      <c r="A414" s="39" t="s">
        <v>62</v>
      </c>
      <c r="B414" s="1">
        <v>9.2947240000000004</v>
      </c>
      <c r="C414" s="4">
        <v>9.5940320000000003</v>
      </c>
      <c r="D414" s="4">
        <v>2.8652870400000001</v>
      </c>
      <c r="E414" s="29">
        <f t="shared" si="86"/>
        <v>0.29865306265394986</v>
      </c>
      <c r="F414" s="30">
        <v>0.1</v>
      </c>
      <c r="G414" s="31">
        <v>0.1</v>
      </c>
      <c r="H414" s="31">
        <v>1.286822E-2</v>
      </c>
      <c r="I414" s="5">
        <f t="shared" si="87"/>
        <v>0.1286822</v>
      </c>
    </row>
    <row r="415" spans="1:9" x14ac:dyDescent="0.25">
      <c r="A415" s="39" t="s">
        <v>63</v>
      </c>
      <c r="B415" s="1">
        <v>1.6757</v>
      </c>
      <c r="C415" s="4">
        <v>1.6757</v>
      </c>
      <c r="D415" s="4">
        <v>0.51378195999999998</v>
      </c>
      <c r="E415" s="29">
        <f t="shared" si="86"/>
        <v>0.30660736408665035</v>
      </c>
      <c r="F415" s="30" t="s">
        <v>16</v>
      </c>
      <c r="G415" s="31" t="s">
        <v>16</v>
      </c>
      <c r="H415" s="31" t="s">
        <v>16</v>
      </c>
      <c r="I415" s="5" t="s">
        <v>16</v>
      </c>
    </row>
    <row r="416" spans="1:9" x14ac:dyDescent="0.25">
      <c r="A416" s="39" t="s">
        <v>28</v>
      </c>
      <c r="B416" s="1">
        <v>17.386049</v>
      </c>
      <c r="C416" s="4">
        <v>17.386049</v>
      </c>
      <c r="D416" s="4">
        <v>4.2394255699999999</v>
      </c>
      <c r="E416" s="29">
        <f t="shared" si="86"/>
        <v>0.24384065465362487</v>
      </c>
      <c r="F416" s="30">
        <v>482.71570000000003</v>
      </c>
      <c r="G416" s="31">
        <v>482.69569999999999</v>
      </c>
      <c r="H416" s="31">
        <v>51.257830299999995</v>
      </c>
      <c r="I416" s="5">
        <f t="shared" ref="I416:I419" si="88">H416/G416</f>
        <v>0.10619077464332083</v>
      </c>
    </row>
    <row r="417" spans="1:9" x14ac:dyDescent="0.25">
      <c r="A417" s="39" t="s">
        <v>64</v>
      </c>
      <c r="B417" s="1">
        <v>6.3749929999999999</v>
      </c>
      <c r="C417" s="4">
        <v>6.3749929999999999</v>
      </c>
      <c r="D417" s="4">
        <v>1.8592306399999998</v>
      </c>
      <c r="E417" s="29">
        <f t="shared" si="86"/>
        <v>0.29164434219770907</v>
      </c>
      <c r="F417" s="30">
        <v>5.1319020000000002</v>
      </c>
      <c r="G417" s="31">
        <v>5.1319020000000002</v>
      </c>
      <c r="H417" s="31">
        <v>0.87321266000000008</v>
      </c>
      <c r="I417" s="5">
        <f t="shared" si="88"/>
        <v>0.17015380652241607</v>
      </c>
    </row>
    <row r="418" spans="1:9" x14ac:dyDescent="0.25">
      <c r="A418" s="39" t="s">
        <v>108</v>
      </c>
      <c r="B418" s="1">
        <v>15.573223</v>
      </c>
      <c r="C418" s="4">
        <v>15.573223</v>
      </c>
      <c r="D418" s="4">
        <v>4.5830936200000005</v>
      </c>
      <c r="E418" s="29">
        <f t="shared" si="86"/>
        <v>0.29429319929471248</v>
      </c>
      <c r="F418" s="30">
        <v>15.8</v>
      </c>
      <c r="G418" s="31">
        <v>15.821875</v>
      </c>
      <c r="H418" s="31">
        <v>1.3953719499999999</v>
      </c>
      <c r="I418" s="5">
        <f t="shared" si="88"/>
        <v>8.8192578313253001E-2</v>
      </c>
    </row>
    <row r="419" spans="1:9" x14ac:dyDescent="0.25">
      <c r="A419" s="39" t="s">
        <v>109</v>
      </c>
      <c r="B419" s="1">
        <v>10.920019999999999</v>
      </c>
      <c r="C419" s="4">
        <v>10.85627</v>
      </c>
      <c r="D419" s="4">
        <v>2.6170575</v>
      </c>
      <c r="E419" s="29">
        <f t="shared" si="86"/>
        <v>0.24106415002574549</v>
      </c>
      <c r="F419" s="30">
        <v>0.5</v>
      </c>
      <c r="G419" s="31">
        <v>0.56374999999999997</v>
      </c>
      <c r="H419" s="31">
        <v>0.38544871000000003</v>
      </c>
      <c r="I419" s="5">
        <f t="shared" si="88"/>
        <v>0.68372276718403557</v>
      </c>
    </row>
    <row r="420" spans="1:9" x14ac:dyDescent="0.25">
      <c r="A420" s="39" t="s">
        <v>65</v>
      </c>
      <c r="B420" s="1">
        <v>4.3350249999999999</v>
      </c>
      <c r="C420" s="4">
        <v>4.3350249999999999</v>
      </c>
      <c r="D420" s="4">
        <v>1.32187802</v>
      </c>
      <c r="E420" s="29">
        <f t="shared" si="86"/>
        <v>0.30492973396923895</v>
      </c>
      <c r="F420" s="2" t="s">
        <v>16</v>
      </c>
      <c r="G420" s="3" t="s">
        <v>16</v>
      </c>
      <c r="H420" s="3" t="s">
        <v>16</v>
      </c>
      <c r="I420" s="5" t="s">
        <v>16</v>
      </c>
    </row>
    <row r="421" spans="1:9" x14ac:dyDescent="0.25">
      <c r="A421" s="39" t="s">
        <v>66</v>
      </c>
      <c r="B421" s="1">
        <v>2.170426</v>
      </c>
      <c r="C421" s="4">
        <v>2.4512200000000002</v>
      </c>
      <c r="D421" s="4">
        <v>0.66215915000000003</v>
      </c>
      <c r="E421" s="29">
        <f t="shared" si="86"/>
        <v>0.27013452484885075</v>
      </c>
      <c r="F421" s="30" t="s">
        <v>16</v>
      </c>
      <c r="G421" s="31" t="s">
        <v>16</v>
      </c>
      <c r="H421" s="31" t="s">
        <v>16</v>
      </c>
      <c r="I421" s="5" t="s">
        <v>16</v>
      </c>
    </row>
    <row r="422" spans="1:9" ht="15.75" thickBot="1" x14ac:dyDescent="0.3">
      <c r="A422" s="47" t="s">
        <v>36</v>
      </c>
      <c r="B422" s="24">
        <v>4.2613219999999998</v>
      </c>
      <c r="C422" s="25">
        <v>4.2586700000000004</v>
      </c>
      <c r="D422" s="25">
        <v>1.2014087</v>
      </c>
      <c r="E422" s="107">
        <f t="shared" si="86"/>
        <v>0.28210889784838927</v>
      </c>
      <c r="F422" s="93">
        <v>0.1</v>
      </c>
      <c r="G422" s="72">
        <v>0.10265199999999999</v>
      </c>
      <c r="H422" s="72">
        <v>2.2645580000000002E-2</v>
      </c>
      <c r="I422" s="8">
        <f>H422/G422</f>
        <v>0.22060534621829095</v>
      </c>
    </row>
    <row r="423" spans="1:9" x14ac:dyDescent="0.25">
      <c r="A423" s="101" t="s">
        <v>67</v>
      </c>
      <c r="B423" s="20">
        <v>18.143899999999999</v>
      </c>
      <c r="C423" s="21">
        <v>18.143899999999999</v>
      </c>
      <c r="D423" s="21">
        <v>4.9385237999999996</v>
      </c>
      <c r="E423" s="7">
        <f t="shared" si="86"/>
        <v>0.27218645384950313</v>
      </c>
      <c r="F423" s="87">
        <v>2.3578199999999998</v>
      </c>
      <c r="G423" s="78">
        <v>2.3578199999999998</v>
      </c>
      <c r="H423" s="78">
        <v>1.39111316</v>
      </c>
      <c r="I423" s="7">
        <f t="shared" ref="I423:I435" si="89">H423/G423</f>
        <v>0.58999972856282501</v>
      </c>
    </row>
    <row r="424" spans="1:9" x14ac:dyDescent="0.25">
      <c r="A424" s="102" t="s">
        <v>68</v>
      </c>
      <c r="B424" s="1">
        <v>10.740912</v>
      </c>
      <c r="C424" s="4">
        <v>10.740912</v>
      </c>
      <c r="D424" s="4">
        <v>3.3279497599999996</v>
      </c>
      <c r="E424" s="5">
        <f t="shared" si="86"/>
        <v>0.30983865802084587</v>
      </c>
      <c r="F424" s="30">
        <v>57.173305999999997</v>
      </c>
      <c r="G424" s="31">
        <v>63.622869000000001</v>
      </c>
      <c r="H424" s="31">
        <v>10.66184896</v>
      </c>
      <c r="I424" s="5">
        <f t="shared" si="89"/>
        <v>0.16757887733732976</v>
      </c>
    </row>
    <row r="425" spans="1:9" x14ac:dyDescent="0.25">
      <c r="A425" s="102" t="s">
        <v>69</v>
      </c>
      <c r="B425" s="1">
        <v>8.4655629999999995</v>
      </c>
      <c r="C425" s="4">
        <v>8.7095380000000002</v>
      </c>
      <c r="D425" s="4">
        <v>2.3015024999999998</v>
      </c>
      <c r="E425" s="5">
        <f t="shared" si="86"/>
        <v>0.2642508133037596</v>
      </c>
      <c r="F425" s="2">
        <v>0.16476299999999999</v>
      </c>
      <c r="G425" s="3">
        <v>0.16476299999999999</v>
      </c>
      <c r="H425" s="3">
        <v>5.9464449999999995E-2</v>
      </c>
      <c r="I425" s="5">
        <f t="shared" si="89"/>
        <v>0.36090900262801717</v>
      </c>
    </row>
    <row r="426" spans="1:9" x14ac:dyDescent="0.25">
      <c r="A426" s="102" t="s">
        <v>70</v>
      </c>
      <c r="B426" s="1">
        <v>57.177135999999997</v>
      </c>
      <c r="C426" s="4">
        <v>57.175358000000003</v>
      </c>
      <c r="D426" s="4">
        <v>12.925959880000001</v>
      </c>
      <c r="E426" s="5">
        <f t="shared" si="86"/>
        <v>0.22607571394655718</v>
      </c>
      <c r="F426" s="30">
        <v>102.903023</v>
      </c>
      <c r="G426" s="31">
        <v>102.903023</v>
      </c>
      <c r="H426" s="31">
        <v>24.915110590000001</v>
      </c>
      <c r="I426" s="5">
        <f t="shared" si="89"/>
        <v>0.24212224153997886</v>
      </c>
    </row>
    <row r="427" spans="1:9" x14ac:dyDescent="0.25">
      <c r="A427" s="102" t="s">
        <v>103</v>
      </c>
      <c r="B427" s="1">
        <v>21.355143000000002</v>
      </c>
      <c r="C427" s="4">
        <v>21.355143000000002</v>
      </c>
      <c r="D427" s="4">
        <v>5.2479434299999994</v>
      </c>
      <c r="E427" s="5">
        <f t="shared" si="86"/>
        <v>0.24574611511615721</v>
      </c>
      <c r="F427" s="30">
        <v>102</v>
      </c>
      <c r="G427" s="31">
        <v>102</v>
      </c>
      <c r="H427" s="31">
        <v>10.581358539999998</v>
      </c>
      <c r="I427" s="5">
        <f t="shared" si="89"/>
        <v>0.10373880921568626</v>
      </c>
    </row>
    <row r="428" spans="1:9" x14ac:dyDescent="0.25">
      <c r="A428" s="102" t="s">
        <v>71</v>
      </c>
      <c r="B428" s="1">
        <v>13.847434</v>
      </c>
      <c r="C428" s="4">
        <v>13.847434</v>
      </c>
      <c r="D428" s="4">
        <v>4.1082503900000003</v>
      </c>
      <c r="E428" s="5">
        <f t="shared" si="86"/>
        <v>0.29667954293914672</v>
      </c>
      <c r="F428" s="2">
        <v>13.988766999999999</v>
      </c>
      <c r="G428" s="3">
        <v>13.988766999999999</v>
      </c>
      <c r="H428" s="3">
        <v>2.7871896</v>
      </c>
      <c r="I428" s="5">
        <f t="shared" si="89"/>
        <v>0.199244836946673</v>
      </c>
    </row>
    <row r="429" spans="1:9" x14ac:dyDescent="0.25">
      <c r="A429" s="102" t="s">
        <v>72</v>
      </c>
      <c r="B429" s="1">
        <v>77.458276999999995</v>
      </c>
      <c r="C429" s="4">
        <v>77.458276999999995</v>
      </c>
      <c r="D429" s="4">
        <v>23.59591739</v>
      </c>
      <c r="E429" s="5">
        <f t="shared" si="86"/>
        <v>0.30462744982050144</v>
      </c>
      <c r="F429" s="2">
        <v>2.6438000000000001</v>
      </c>
      <c r="G429" s="3">
        <v>2.6438000000000001</v>
      </c>
      <c r="H429" s="3">
        <v>0.60594168999999998</v>
      </c>
      <c r="I429" s="5">
        <f t="shared" si="89"/>
        <v>0.22919346773583477</v>
      </c>
    </row>
    <row r="430" spans="1:9" x14ac:dyDescent="0.25">
      <c r="A430" s="102" t="s">
        <v>73</v>
      </c>
      <c r="B430" s="1">
        <v>3.7374740000000002</v>
      </c>
      <c r="C430" s="4">
        <v>3.7374740000000002</v>
      </c>
      <c r="D430" s="4">
        <v>1.1554583700000001</v>
      </c>
      <c r="E430" s="5">
        <f t="shared" si="86"/>
        <v>0.30915489177984917</v>
      </c>
      <c r="F430" s="30">
        <v>8.65</v>
      </c>
      <c r="G430" s="31">
        <v>8.65</v>
      </c>
      <c r="H430" s="31">
        <v>0.84638533999999999</v>
      </c>
      <c r="I430" s="5">
        <f t="shared" si="89"/>
        <v>9.784801618497109E-2</v>
      </c>
    </row>
    <row r="431" spans="1:9" x14ac:dyDescent="0.25">
      <c r="A431" s="103" t="s">
        <v>74</v>
      </c>
      <c r="B431" s="1">
        <v>15.990043</v>
      </c>
      <c r="C431" s="4">
        <v>15.662208</v>
      </c>
      <c r="D431" s="4">
        <v>3.99468918</v>
      </c>
      <c r="E431" s="5">
        <f t="shared" si="86"/>
        <v>0.25505274735209749</v>
      </c>
      <c r="F431" s="30">
        <v>1.465157</v>
      </c>
      <c r="G431" s="31">
        <v>1.7929919999999999</v>
      </c>
      <c r="H431" s="31">
        <v>0.46407219999999999</v>
      </c>
      <c r="I431" s="5">
        <f t="shared" si="89"/>
        <v>0.25882558315932253</v>
      </c>
    </row>
    <row r="432" spans="1:9" x14ac:dyDescent="0.25">
      <c r="A432" s="102" t="s">
        <v>75</v>
      </c>
      <c r="B432" s="1">
        <v>9.2189650000000007</v>
      </c>
      <c r="C432" s="4">
        <v>9.210407</v>
      </c>
      <c r="D432" s="4">
        <v>2.6949752200000003</v>
      </c>
      <c r="E432" s="5">
        <f t="shared" si="86"/>
        <v>0.29260110003825024</v>
      </c>
      <c r="F432" s="2">
        <v>21.355509000000001</v>
      </c>
      <c r="G432" s="3">
        <v>21.364066999999999</v>
      </c>
      <c r="H432" s="3">
        <v>8.4151821300000016</v>
      </c>
      <c r="I432" s="5">
        <f t="shared" si="89"/>
        <v>0.39389420235388711</v>
      </c>
    </row>
    <row r="433" spans="1:9" x14ac:dyDescent="0.25">
      <c r="A433" s="104" t="s">
        <v>76</v>
      </c>
      <c r="B433" s="1">
        <v>4.9112799999999996</v>
      </c>
      <c r="C433" s="4">
        <v>4.9112799999999996</v>
      </c>
      <c r="D433" s="4">
        <v>1.2699274199999999</v>
      </c>
      <c r="E433" s="5">
        <f t="shared" si="86"/>
        <v>0.25857361421055203</v>
      </c>
      <c r="F433" s="30">
        <v>23.681999999999999</v>
      </c>
      <c r="G433" s="31">
        <v>23.681999999999999</v>
      </c>
      <c r="H433" s="31">
        <v>4.8370006399999994</v>
      </c>
      <c r="I433" s="5">
        <f t="shared" si="89"/>
        <v>0.20424797905582298</v>
      </c>
    </row>
    <row r="434" spans="1:9" x14ac:dyDescent="0.25">
      <c r="A434" s="104" t="s">
        <v>110</v>
      </c>
      <c r="B434" s="1">
        <v>48.864710000000002</v>
      </c>
      <c r="C434" s="4">
        <v>48.864710000000002</v>
      </c>
      <c r="D434" s="4">
        <v>15.51112966</v>
      </c>
      <c r="E434" s="5">
        <f t="shared" si="86"/>
        <v>0.31743009750799706</v>
      </c>
      <c r="F434" s="30">
        <v>148.61337499999999</v>
      </c>
      <c r="G434" s="31">
        <v>148.61337499999999</v>
      </c>
      <c r="H434" s="31">
        <v>97.239376430000007</v>
      </c>
      <c r="I434" s="5">
        <f t="shared" si="89"/>
        <v>0.65431107011734313</v>
      </c>
    </row>
    <row r="435" spans="1:9" x14ac:dyDescent="0.25">
      <c r="A435" s="102" t="s">
        <v>77</v>
      </c>
      <c r="B435" s="1">
        <v>15.774905</v>
      </c>
      <c r="C435" s="4">
        <v>15.774905</v>
      </c>
      <c r="D435" s="4">
        <v>4.9979999800000003</v>
      </c>
      <c r="E435" s="5">
        <f t="shared" si="86"/>
        <v>0.31683233464797411</v>
      </c>
      <c r="F435" s="30">
        <v>5.5829069999999996</v>
      </c>
      <c r="G435" s="31">
        <v>5.5829069999999996</v>
      </c>
      <c r="H435" s="31">
        <v>0.77635158999999998</v>
      </c>
      <c r="I435" s="5">
        <f t="shared" si="89"/>
        <v>0.13905866424069038</v>
      </c>
    </row>
    <row r="436" spans="1:9" x14ac:dyDescent="0.25">
      <c r="A436" s="102" t="s">
        <v>78</v>
      </c>
      <c r="B436" s="1">
        <v>2.8408199999999999</v>
      </c>
      <c r="C436" s="4">
        <v>2.8408199999999999</v>
      </c>
      <c r="D436" s="4">
        <v>0.59880691000000008</v>
      </c>
      <c r="E436" s="5">
        <f t="shared" si="86"/>
        <v>0.21078664258911162</v>
      </c>
      <c r="F436" s="30" t="s">
        <v>16</v>
      </c>
      <c r="G436" s="31" t="s">
        <v>16</v>
      </c>
      <c r="H436" s="31" t="s">
        <v>16</v>
      </c>
      <c r="I436" s="5" t="s">
        <v>16</v>
      </c>
    </row>
    <row r="437" spans="1:9" x14ac:dyDescent="0.25">
      <c r="A437" s="102" t="s">
        <v>79</v>
      </c>
      <c r="B437" s="1">
        <v>63.767406999999999</v>
      </c>
      <c r="C437" s="4">
        <v>63.574064999999997</v>
      </c>
      <c r="D437" s="4">
        <v>19.460871949999998</v>
      </c>
      <c r="E437" s="5">
        <f t="shared" si="86"/>
        <v>0.30611338051137676</v>
      </c>
      <c r="F437" s="30">
        <v>12.817365000000001</v>
      </c>
      <c r="G437" s="31">
        <v>13.010707</v>
      </c>
      <c r="H437" s="31">
        <v>2.96070609</v>
      </c>
      <c r="I437" s="5">
        <f t="shared" ref="I437" si="90">H437/G437</f>
        <v>0.22755920104879773</v>
      </c>
    </row>
    <row r="438" spans="1:9" x14ac:dyDescent="0.25">
      <c r="A438" s="102" t="s">
        <v>111</v>
      </c>
      <c r="B438" s="2">
        <v>1.4857370000000001</v>
      </c>
      <c r="C438" s="3">
        <v>1.4857370000000001</v>
      </c>
      <c r="D438" s="3">
        <v>0.50515217999999995</v>
      </c>
      <c r="E438" s="5">
        <f t="shared" si="86"/>
        <v>0.34000107690661263</v>
      </c>
      <c r="F438" s="30" t="s">
        <v>16</v>
      </c>
      <c r="G438" s="31" t="s">
        <v>16</v>
      </c>
      <c r="H438" s="31" t="s">
        <v>16</v>
      </c>
      <c r="I438" s="5" t="s">
        <v>16</v>
      </c>
    </row>
    <row r="439" spans="1:9" x14ac:dyDescent="0.25">
      <c r="A439" s="102" t="s">
        <v>112</v>
      </c>
      <c r="B439" s="2">
        <v>7.1764849999999996</v>
      </c>
      <c r="C439" s="3">
        <v>7.1364850000000004</v>
      </c>
      <c r="D439" s="3">
        <v>1.9222371599999999</v>
      </c>
      <c r="E439" s="5">
        <f t="shared" si="86"/>
        <v>0.26935349265079372</v>
      </c>
      <c r="F439" s="30">
        <v>0.5</v>
      </c>
      <c r="G439" s="31">
        <v>0.54</v>
      </c>
      <c r="H439" s="31">
        <v>0.16533864000000001</v>
      </c>
      <c r="I439" s="5">
        <f t="shared" ref="I439" si="91">H439/G439</f>
        <v>0.30618266666666666</v>
      </c>
    </row>
    <row r="440" spans="1:9" x14ac:dyDescent="0.25">
      <c r="A440" s="102" t="s">
        <v>119</v>
      </c>
      <c r="B440" s="2">
        <v>0.99455499999999997</v>
      </c>
      <c r="C440" s="3">
        <v>0.99455499999999997</v>
      </c>
      <c r="D440" s="3">
        <v>6.7066669999999995E-2</v>
      </c>
      <c r="E440" s="5">
        <f t="shared" si="86"/>
        <v>6.7433847298540545E-2</v>
      </c>
      <c r="F440" s="30" t="s">
        <v>16</v>
      </c>
      <c r="G440" s="31" t="s">
        <v>16</v>
      </c>
      <c r="H440" s="31" t="s">
        <v>16</v>
      </c>
      <c r="I440" s="5" t="s">
        <v>16</v>
      </c>
    </row>
    <row r="441" spans="1:9" x14ac:dyDescent="0.25">
      <c r="A441" s="102" t="s">
        <v>80</v>
      </c>
      <c r="B441" s="1">
        <v>69.2</v>
      </c>
      <c r="C441" s="4">
        <v>69.2</v>
      </c>
      <c r="D441" s="4">
        <v>31.051330220000001</v>
      </c>
      <c r="E441" s="5">
        <f t="shared" si="86"/>
        <v>0.44871864479768786</v>
      </c>
      <c r="F441" s="30">
        <v>11.524910999999999</v>
      </c>
      <c r="G441" s="31">
        <v>11.524910999999999</v>
      </c>
      <c r="H441" s="31">
        <v>0.29873126999999999</v>
      </c>
      <c r="I441" s="5">
        <f t="shared" ref="I441:I446" si="92">H441/G441</f>
        <v>2.5920483897879994E-2</v>
      </c>
    </row>
    <row r="442" spans="1:9" x14ac:dyDescent="0.25">
      <c r="A442" s="102" t="s">
        <v>81</v>
      </c>
      <c r="B442" s="1">
        <v>297.46612699999997</v>
      </c>
      <c r="C442" s="4">
        <v>297.46612699999997</v>
      </c>
      <c r="D442" s="4">
        <v>4.3488132799999999</v>
      </c>
      <c r="E442" s="5">
        <f t="shared" si="86"/>
        <v>1.4619524326546264E-2</v>
      </c>
      <c r="F442" s="30">
        <v>53.478991000000001</v>
      </c>
      <c r="G442" s="31">
        <v>53.478991000000001</v>
      </c>
      <c r="H442" s="31">
        <v>0.42274013999999999</v>
      </c>
      <c r="I442" s="5">
        <f t="shared" si="92"/>
        <v>7.9047890039660625E-3</v>
      </c>
    </row>
    <row r="443" spans="1:9" x14ac:dyDescent="0.25">
      <c r="A443" s="102" t="s">
        <v>82</v>
      </c>
      <c r="B443" s="1">
        <v>16.176939000000001</v>
      </c>
      <c r="C443" s="4">
        <v>16.176939000000001</v>
      </c>
      <c r="D443" s="4">
        <v>3.7953956500000001</v>
      </c>
      <c r="E443" s="5">
        <f t="shared" si="86"/>
        <v>0.2346176646892221</v>
      </c>
      <c r="F443" s="30">
        <v>7.3</v>
      </c>
      <c r="G443" s="31">
        <v>7.3</v>
      </c>
      <c r="H443" s="31">
        <v>0.62293615000000002</v>
      </c>
      <c r="I443" s="5">
        <f t="shared" si="92"/>
        <v>8.533371917808219E-2</v>
      </c>
    </row>
    <row r="444" spans="1:9" x14ac:dyDescent="0.25">
      <c r="A444" s="102" t="s">
        <v>83</v>
      </c>
      <c r="B444" s="1">
        <v>34.890799999999999</v>
      </c>
      <c r="C444" s="4">
        <v>34.890799999999999</v>
      </c>
      <c r="D444" s="4">
        <v>7.3363584199999998</v>
      </c>
      <c r="E444" s="5">
        <f t="shared" si="86"/>
        <v>0.21026627133800316</v>
      </c>
      <c r="F444" s="30">
        <v>9.923</v>
      </c>
      <c r="G444" s="31">
        <v>9.923</v>
      </c>
      <c r="H444" s="31">
        <v>0.59119006000000007</v>
      </c>
      <c r="I444" s="5">
        <f t="shared" si="92"/>
        <v>5.957775471127684E-2</v>
      </c>
    </row>
    <row r="445" spans="1:9" x14ac:dyDescent="0.25">
      <c r="A445" s="102" t="s">
        <v>115</v>
      </c>
      <c r="B445" s="1">
        <v>1.5244800000000001</v>
      </c>
      <c r="C445" s="4">
        <v>1.5244800000000001</v>
      </c>
      <c r="D445" s="4">
        <v>1.76978E-2</v>
      </c>
      <c r="E445" s="5">
        <f t="shared" si="86"/>
        <v>1.1609073257766582E-2</v>
      </c>
      <c r="F445" s="30">
        <v>0.51190100000000005</v>
      </c>
      <c r="G445" s="31">
        <v>0.51190100000000005</v>
      </c>
      <c r="H445" s="31">
        <v>0</v>
      </c>
      <c r="I445" s="5">
        <f t="shared" si="92"/>
        <v>0</v>
      </c>
    </row>
    <row r="446" spans="1:9" x14ac:dyDescent="0.25">
      <c r="A446" s="102" t="s">
        <v>84</v>
      </c>
      <c r="B446" s="1">
        <v>133.14057</v>
      </c>
      <c r="C446" s="4">
        <v>133.06557000000001</v>
      </c>
      <c r="D446" s="4">
        <v>38.993623649999996</v>
      </c>
      <c r="E446" s="5">
        <f t="shared" si="86"/>
        <v>0.29304066897244713</v>
      </c>
      <c r="F446" s="30">
        <v>46.208545999999998</v>
      </c>
      <c r="G446" s="31">
        <v>46.283546000000001</v>
      </c>
      <c r="H446" s="31">
        <v>2.3973607499999998</v>
      </c>
      <c r="I446" s="5">
        <f t="shared" si="92"/>
        <v>5.17972574962169E-2</v>
      </c>
    </row>
    <row r="447" spans="1:9" x14ac:dyDescent="0.25">
      <c r="A447" s="105" t="s">
        <v>29</v>
      </c>
      <c r="B447" s="73">
        <v>0.57230000000000003</v>
      </c>
      <c r="C447" s="74">
        <v>0.57230000000000003</v>
      </c>
      <c r="D447" s="74">
        <v>8.9811189999999999E-2</v>
      </c>
      <c r="E447" s="5">
        <f t="shared" si="86"/>
        <v>0.15693026384763234</v>
      </c>
      <c r="F447" s="92" t="s">
        <v>16</v>
      </c>
      <c r="G447" s="79" t="s">
        <v>16</v>
      </c>
      <c r="H447" s="79" t="s">
        <v>16</v>
      </c>
      <c r="I447" s="5" t="s">
        <v>16</v>
      </c>
    </row>
    <row r="448" spans="1:9" ht="15.75" thickBot="1" x14ac:dyDescent="0.3">
      <c r="A448" s="106" t="s">
        <v>116</v>
      </c>
      <c r="B448" s="24">
        <v>6.0336239999999997</v>
      </c>
      <c r="C448" s="25">
        <v>6.0336239999999997</v>
      </c>
      <c r="D448" s="25">
        <v>0.36555619</v>
      </c>
      <c r="E448" s="8">
        <f t="shared" si="86"/>
        <v>6.0586504893244929E-2</v>
      </c>
      <c r="F448" s="93" t="s">
        <v>16</v>
      </c>
      <c r="G448" s="72" t="s">
        <v>16</v>
      </c>
      <c r="H448" s="72" t="s">
        <v>16</v>
      </c>
      <c r="I448" s="8" t="s">
        <v>16</v>
      </c>
    </row>
    <row r="449" spans="1:9" ht="15.75" thickBot="1" x14ac:dyDescent="0.3">
      <c r="A449" s="71" t="s">
        <v>106</v>
      </c>
      <c r="B449" s="81">
        <f>SUM(B450:B463)</f>
        <v>653.94109600000002</v>
      </c>
      <c r="C449" s="82">
        <f>SUM(C450:C463)</f>
        <v>686.00440600000002</v>
      </c>
      <c r="D449" s="82">
        <f>SUM(D450:D463)</f>
        <v>208.33316760999998</v>
      </c>
      <c r="E449" s="83">
        <f>D449/C449</f>
        <v>0.30369071362786548</v>
      </c>
      <c r="F449" s="67">
        <f>SUM(F450:F463)</f>
        <v>811.05143300000009</v>
      </c>
      <c r="G449" s="32">
        <f>SUM(G450:G463)</f>
        <v>834.40452500000015</v>
      </c>
      <c r="H449" s="32">
        <f>SUM(H450:H463)</f>
        <v>335.84645508</v>
      </c>
      <c r="I449" s="83">
        <f>H449/G449</f>
        <v>0.40249836262572991</v>
      </c>
    </row>
    <row r="450" spans="1:9" x14ac:dyDescent="0.25">
      <c r="A450" s="44" t="s">
        <v>85</v>
      </c>
      <c r="B450" s="20">
        <v>57.563889000000003</v>
      </c>
      <c r="C450" s="21">
        <v>57.478608999999999</v>
      </c>
      <c r="D450" s="21">
        <v>11.98019036</v>
      </c>
      <c r="E450" s="7">
        <f t="shared" ref="E450:E463" si="93">D450/C450</f>
        <v>0.20842867578789182</v>
      </c>
      <c r="F450" s="87">
        <v>23.479811000000002</v>
      </c>
      <c r="G450" s="78">
        <v>23.479811000000002</v>
      </c>
      <c r="H450" s="78">
        <v>0.29442632000000002</v>
      </c>
      <c r="I450" s="7">
        <f>H450/G450</f>
        <v>1.2539552383960841E-2</v>
      </c>
    </row>
    <row r="451" spans="1:9" x14ac:dyDescent="0.25">
      <c r="A451" s="39" t="s">
        <v>26</v>
      </c>
      <c r="B451" s="1">
        <v>0.96835899999999997</v>
      </c>
      <c r="C451" s="4">
        <v>1.268359</v>
      </c>
      <c r="D451" s="4">
        <v>0.57205169999999994</v>
      </c>
      <c r="E451" s="5">
        <f t="shared" si="93"/>
        <v>0.45101718046704437</v>
      </c>
      <c r="F451" s="30" t="s">
        <v>16</v>
      </c>
      <c r="G451" s="31" t="s">
        <v>16</v>
      </c>
      <c r="H451" s="31" t="s">
        <v>16</v>
      </c>
      <c r="I451" s="5" t="s">
        <v>16</v>
      </c>
    </row>
    <row r="452" spans="1:9" x14ac:dyDescent="0.25">
      <c r="A452" s="39" t="s">
        <v>86</v>
      </c>
      <c r="B452" s="1">
        <v>40.447951000000003</v>
      </c>
      <c r="C452" s="4">
        <v>40.374526000000003</v>
      </c>
      <c r="D452" s="4">
        <v>13.10732786</v>
      </c>
      <c r="E452" s="5">
        <f t="shared" si="93"/>
        <v>0.32464351061359825</v>
      </c>
      <c r="F452" s="16">
        <v>17.100000000000001</v>
      </c>
      <c r="G452" s="17">
        <v>17.173425000000002</v>
      </c>
      <c r="H452" s="17">
        <v>2.7609022099999998</v>
      </c>
      <c r="I452" s="5">
        <f t="shared" ref="I452:I459" si="94">H452/G452</f>
        <v>0.16076596310869845</v>
      </c>
    </row>
    <row r="453" spans="1:9" x14ac:dyDescent="0.25">
      <c r="A453" s="39" t="s">
        <v>27</v>
      </c>
      <c r="B453" s="1">
        <v>155.85922500000001</v>
      </c>
      <c r="C453" s="4">
        <v>155.87077500000001</v>
      </c>
      <c r="D453" s="4">
        <v>43.803186159999996</v>
      </c>
      <c r="E453" s="5">
        <f t="shared" si="93"/>
        <v>0.28102244413681776</v>
      </c>
      <c r="F453" s="16">
        <v>202.98831799999999</v>
      </c>
      <c r="G453" s="17">
        <v>202.98831799999999</v>
      </c>
      <c r="H453" s="17">
        <v>68.872103510000002</v>
      </c>
      <c r="I453" s="5">
        <f t="shared" si="94"/>
        <v>0.33929097097104871</v>
      </c>
    </row>
    <row r="454" spans="1:9" x14ac:dyDescent="0.25">
      <c r="A454" s="39" t="s">
        <v>87</v>
      </c>
      <c r="B454" s="1">
        <v>9.6599789999999999</v>
      </c>
      <c r="C454" s="4">
        <v>9.6599789999999999</v>
      </c>
      <c r="D454" s="4">
        <v>2.5885961200000001</v>
      </c>
      <c r="E454" s="5">
        <f t="shared" si="93"/>
        <v>0.26797119538251585</v>
      </c>
      <c r="F454" s="16">
        <v>45.3</v>
      </c>
      <c r="G454" s="17">
        <v>65.3</v>
      </c>
      <c r="H454" s="17">
        <v>48.463841469999998</v>
      </c>
      <c r="I454" s="5">
        <f t="shared" si="94"/>
        <v>0.74217215114854518</v>
      </c>
    </row>
    <row r="455" spans="1:9" x14ac:dyDescent="0.25">
      <c r="A455" s="39" t="s">
        <v>88</v>
      </c>
      <c r="B455" s="11">
        <v>1.1518569999999999</v>
      </c>
      <c r="C455" s="12">
        <v>1.1518569999999999</v>
      </c>
      <c r="D455" s="12">
        <v>0.30362894000000001</v>
      </c>
      <c r="E455" s="5">
        <f t="shared" si="93"/>
        <v>0.26359950931409026</v>
      </c>
      <c r="F455" s="11">
        <v>0.18859999999999999</v>
      </c>
      <c r="G455" s="12">
        <v>0.18859999999999999</v>
      </c>
      <c r="H455" s="12">
        <v>5.0076000000000002E-2</v>
      </c>
      <c r="I455" s="5">
        <f t="shared" si="94"/>
        <v>0.26551431601272535</v>
      </c>
    </row>
    <row r="456" spans="1:9" x14ac:dyDescent="0.25">
      <c r="A456" s="39" t="s">
        <v>89</v>
      </c>
      <c r="B456" s="1">
        <v>10.597334999999999</v>
      </c>
      <c r="C456" s="4">
        <v>10.597334999999999</v>
      </c>
      <c r="D456" s="4">
        <v>2.8815699100000001</v>
      </c>
      <c r="E456" s="5">
        <f t="shared" si="93"/>
        <v>0.27191458135465191</v>
      </c>
      <c r="F456" s="16">
        <v>8.6</v>
      </c>
      <c r="G456" s="17">
        <v>8.6</v>
      </c>
      <c r="H456" s="17">
        <v>0.58197631000000005</v>
      </c>
      <c r="I456" s="5">
        <f t="shared" si="94"/>
        <v>6.7671663953488378E-2</v>
      </c>
    </row>
    <row r="457" spans="1:9" x14ac:dyDescent="0.25">
      <c r="A457" s="39" t="s">
        <v>105</v>
      </c>
      <c r="B457" s="1">
        <v>70.203199999999995</v>
      </c>
      <c r="C457" s="4">
        <v>102.893332</v>
      </c>
      <c r="D457" s="4">
        <v>41.314028409999999</v>
      </c>
      <c r="E457" s="5">
        <f t="shared" si="93"/>
        <v>0.40152289372842936</v>
      </c>
      <c r="F457" s="16">
        <v>470</v>
      </c>
      <c r="G457" s="17">
        <v>470</v>
      </c>
      <c r="H457" s="17">
        <v>200.13978125999998</v>
      </c>
      <c r="I457" s="5">
        <f t="shared" si="94"/>
        <v>0.42582932182978717</v>
      </c>
    </row>
    <row r="458" spans="1:9" x14ac:dyDescent="0.25">
      <c r="A458" s="39" t="s">
        <v>35</v>
      </c>
      <c r="B458" s="1">
        <v>108.389374</v>
      </c>
      <c r="C458" s="4">
        <v>108.389374</v>
      </c>
      <c r="D458" s="4">
        <v>39.067251319999997</v>
      </c>
      <c r="E458" s="5">
        <f t="shared" si="93"/>
        <v>0.36043432929135649</v>
      </c>
      <c r="F458" s="16">
        <v>12.551062999999999</v>
      </c>
      <c r="G458" s="17">
        <v>12.551062999999999</v>
      </c>
      <c r="H458" s="17">
        <v>0.41536535999999996</v>
      </c>
      <c r="I458" s="5">
        <f t="shared" si="94"/>
        <v>3.3094038329661797E-2</v>
      </c>
    </row>
    <row r="459" spans="1:9" x14ac:dyDescent="0.25">
      <c r="A459" s="39" t="s">
        <v>32</v>
      </c>
      <c r="B459" s="1">
        <v>116.432492</v>
      </c>
      <c r="C459" s="4">
        <v>116.432492</v>
      </c>
      <c r="D459" s="4">
        <v>28.436965129999997</v>
      </c>
      <c r="E459" s="5">
        <f t="shared" si="93"/>
        <v>0.24423564798389782</v>
      </c>
      <c r="F459" s="16">
        <v>4.4767409999999996</v>
      </c>
      <c r="G459" s="17">
        <v>4.4767409999999996</v>
      </c>
      <c r="H459" s="17">
        <v>0.23015516</v>
      </c>
      <c r="I459" s="5">
        <f t="shared" si="94"/>
        <v>5.1411319082341374E-2</v>
      </c>
    </row>
    <row r="460" spans="1:9" x14ac:dyDescent="0.25">
      <c r="A460" s="39" t="s">
        <v>117</v>
      </c>
      <c r="B460" s="1">
        <v>0.76820500000000003</v>
      </c>
      <c r="C460" s="4">
        <v>0.76820500000000003</v>
      </c>
      <c r="D460" s="4">
        <v>0</v>
      </c>
      <c r="E460" s="5">
        <f t="shared" si="93"/>
        <v>0</v>
      </c>
      <c r="F460" s="30" t="s">
        <v>16</v>
      </c>
      <c r="G460" s="31" t="s">
        <v>16</v>
      </c>
      <c r="H460" s="31" t="s">
        <v>16</v>
      </c>
      <c r="I460" s="5" t="s">
        <v>16</v>
      </c>
    </row>
    <row r="461" spans="1:9" x14ac:dyDescent="0.25">
      <c r="A461" s="39" t="s">
        <v>30</v>
      </c>
      <c r="B461" s="1">
        <v>25.132982999999999</v>
      </c>
      <c r="C461" s="4">
        <v>24.372502999999998</v>
      </c>
      <c r="D461" s="4">
        <v>6.69357487</v>
      </c>
      <c r="E461" s="5">
        <f t="shared" si="93"/>
        <v>0.2746363338225869</v>
      </c>
      <c r="F461" s="16">
        <v>10.72</v>
      </c>
      <c r="G461" s="17">
        <v>11.48048</v>
      </c>
      <c r="H461" s="17">
        <v>1.26415722</v>
      </c>
      <c r="I461" s="5">
        <f t="shared" ref="I461:I463" si="95">H461/G461</f>
        <v>0.11011362068484941</v>
      </c>
    </row>
    <row r="462" spans="1:9" x14ac:dyDescent="0.25">
      <c r="A462" s="39" t="s">
        <v>90</v>
      </c>
      <c r="B462" s="1">
        <v>4.6755000000000004</v>
      </c>
      <c r="C462" s="4">
        <v>4.6563129999999999</v>
      </c>
      <c r="D462" s="4">
        <v>1.2480848100000002</v>
      </c>
      <c r="E462" s="5">
        <f t="shared" si="93"/>
        <v>0.26804143321121243</v>
      </c>
      <c r="F462" s="16">
        <v>1.5468999999999999</v>
      </c>
      <c r="G462" s="17">
        <v>1.566087</v>
      </c>
      <c r="H462" s="17">
        <v>7.2756840000000003E-2</v>
      </c>
      <c r="I462" s="5">
        <f t="shared" si="95"/>
        <v>4.6457725528658372E-2</v>
      </c>
    </row>
    <row r="463" spans="1:9" ht="15.75" thickBot="1" x14ac:dyDescent="0.3">
      <c r="A463" s="39" t="s">
        <v>91</v>
      </c>
      <c r="B463" s="22">
        <v>52.090747</v>
      </c>
      <c r="C463" s="23">
        <v>52.090747</v>
      </c>
      <c r="D463" s="23">
        <v>16.33671202</v>
      </c>
      <c r="E463" s="50">
        <f t="shared" si="93"/>
        <v>0.31362022932786893</v>
      </c>
      <c r="F463" s="57">
        <v>14.1</v>
      </c>
      <c r="G463" s="58">
        <v>16.600000000000001</v>
      </c>
      <c r="H463" s="58">
        <v>12.700913419999999</v>
      </c>
      <c r="I463" s="50">
        <f t="shared" si="95"/>
        <v>0.7651152662650601</v>
      </c>
    </row>
    <row r="464" spans="1:9" ht="15.75" thickBot="1" x14ac:dyDescent="0.3">
      <c r="A464" s="13" t="s">
        <v>107</v>
      </c>
      <c r="B464" s="52">
        <f>SUM(B465:B470)</f>
        <v>83.692188000000002</v>
      </c>
      <c r="C464" s="53">
        <f t="shared" ref="C464:D464" si="96">SUM(C465:C470)</f>
        <v>83.244923999999997</v>
      </c>
      <c r="D464" s="53">
        <f t="shared" si="96"/>
        <v>20.170486090000001</v>
      </c>
      <c r="E464" s="54">
        <f>D464/C464</f>
        <v>0.24230289512907718</v>
      </c>
      <c r="F464" s="56">
        <f>SUM(F465:F470)</f>
        <v>24.779063000000001</v>
      </c>
      <c r="G464" s="55">
        <f t="shared" ref="G464:H464" si="97">SUM(G465:G470)</f>
        <v>21.779063000000001</v>
      </c>
      <c r="H464" s="55">
        <f t="shared" si="97"/>
        <v>7.5417302399999997</v>
      </c>
      <c r="I464" s="54">
        <f>H464/G464</f>
        <v>0.3462835035648687</v>
      </c>
    </row>
    <row r="465" spans="1:9" x14ac:dyDescent="0.25">
      <c r="A465" s="39" t="s">
        <v>92</v>
      </c>
      <c r="B465" s="26">
        <v>24.682922000000001</v>
      </c>
      <c r="C465" s="27">
        <v>24.425972000000002</v>
      </c>
      <c r="D465" s="27">
        <v>7.6589474199999996</v>
      </c>
      <c r="E465" s="51">
        <f t="shared" ref="E465:E477" si="98">D465/C465</f>
        <v>0.31355752884675375</v>
      </c>
      <c r="F465" s="99" t="s">
        <v>16</v>
      </c>
      <c r="G465" s="100" t="s">
        <v>16</v>
      </c>
      <c r="H465" s="100" t="s">
        <v>16</v>
      </c>
      <c r="I465" s="51" t="s">
        <v>16</v>
      </c>
    </row>
    <row r="466" spans="1:9" x14ac:dyDescent="0.25">
      <c r="A466" s="39" t="s">
        <v>37</v>
      </c>
      <c r="B466" s="1">
        <v>8.9362290000000009</v>
      </c>
      <c r="C466" s="4">
        <v>8.8320000000000007</v>
      </c>
      <c r="D466" s="4">
        <v>2.02455037</v>
      </c>
      <c r="E466" s="5">
        <f t="shared" si="98"/>
        <v>0.22922898211050724</v>
      </c>
      <c r="F466" s="2" t="s">
        <v>16</v>
      </c>
      <c r="G466" s="3" t="s">
        <v>16</v>
      </c>
      <c r="H466" s="3" t="s">
        <v>16</v>
      </c>
      <c r="I466" s="5" t="s">
        <v>16</v>
      </c>
    </row>
    <row r="467" spans="1:9" x14ac:dyDescent="0.25">
      <c r="A467" s="39" t="s">
        <v>93</v>
      </c>
      <c r="B467" s="1">
        <v>25.351489999999998</v>
      </c>
      <c r="C467" s="4">
        <v>25.351489999999998</v>
      </c>
      <c r="D467" s="4">
        <v>4.97533067</v>
      </c>
      <c r="E467" s="5">
        <f t="shared" si="98"/>
        <v>0.19625397442122733</v>
      </c>
      <c r="F467" s="2">
        <v>20.088998</v>
      </c>
      <c r="G467" s="3">
        <v>18.088998</v>
      </c>
      <c r="H467" s="3">
        <v>6.5948514600000001</v>
      </c>
      <c r="I467" s="5">
        <v>0.23828704055360059</v>
      </c>
    </row>
    <row r="468" spans="1:9" x14ac:dyDescent="0.25">
      <c r="A468" s="45" t="s">
        <v>94</v>
      </c>
      <c r="B468" s="1">
        <v>10.34689</v>
      </c>
      <c r="C468" s="4">
        <v>10.34689</v>
      </c>
      <c r="D468" s="4">
        <v>1.42695868</v>
      </c>
      <c r="E468" s="5">
        <f t="shared" si="98"/>
        <v>0.13791184404202617</v>
      </c>
      <c r="F468" s="2" t="s">
        <v>16</v>
      </c>
      <c r="G468" s="3" t="s">
        <v>16</v>
      </c>
      <c r="H468" s="3" t="s">
        <v>16</v>
      </c>
      <c r="I468" s="5" t="s">
        <v>16</v>
      </c>
    </row>
    <row r="469" spans="1:9" x14ac:dyDescent="0.25">
      <c r="A469" s="46" t="s">
        <v>95</v>
      </c>
      <c r="B469" s="1">
        <v>7.9173999999999998</v>
      </c>
      <c r="C469" s="4">
        <v>7.831315</v>
      </c>
      <c r="D469" s="4">
        <v>2.09687139</v>
      </c>
      <c r="E469" s="5">
        <f t="shared" si="98"/>
        <v>0.26775469892348858</v>
      </c>
      <c r="F469" s="2" t="s">
        <v>16</v>
      </c>
      <c r="G469" s="3" t="s">
        <v>16</v>
      </c>
      <c r="H469" s="3" t="s">
        <v>16</v>
      </c>
      <c r="I469" s="5" t="s">
        <v>16</v>
      </c>
    </row>
    <row r="470" spans="1:9" ht="15.75" thickBot="1" x14ac:dyDescent="0.3">
      <c r="A470" s="47" t="s">
        <v>96</v>
      </c>
      <c r="B470" s="24">
        <v>6.4572570000000002</v>
      </c>
      <c r="C470" s="25">
        <v>6.4572570000000002</v>
      </c>
      <c r="D470" s="25">
        <v>1.9878275600000002</v>
      </c>
      <c r="E470" s="8">
        <f t="shared" si="98"/>
        <v>0.3078439591300145</v>
      </c>
      <c r="F470" s="18">
        <v>4.6900649999999997</v>
      </c>
      <c r="G470" s="19">
        <v>3.6900650000000002</v>
      </c>
      <c r="H470" s="19">
        <v>0.94687878000000003</v>
      </c>
      <c r="I470" s="10">
        <v>0.16653881435692869</v>
      </c>
    </row>
    <row r="471" spans="1:9" ht="15.75" thickBot="1" x14ac:dyDescent="0.3">
      <c r="A471" s="13" t="s">
        <v>120</v>
      </c>
      <c r="B471" s="81">
        <f>SUM(B472:B473)</f>
        <v>1196.4656239999999</v>
      </c>
      <c r="C471" s="82">
        <f t="shared" ref="C471:D471" si="99">SUM(C472:C473)</f>
        <v>1196.4656239999999</v>
      </c>
      <c r="D471" s="82">
        <f t="shared" si="99"/>
        <v>501.67022299999996</v>
      </c>
      <c r="E471" s="83">
        <f t="shared" si="98"/>
        <v>0.4192934698138891</v>
      </c>
      <c r="F471" s="84">
        <f>SUM(F472:F473)</f>
        <v>2879.1656069999999</v>
      </c>
      <c r="G471" s="84">
        <f t="shared" ref="G471:H471" si="100">SUM(G472:G473)</f>
        <v>2879.1656069999999</v>
      </c>
      <c r="H471" s="84">
        <f t="shared" si="100"/>
        <v>804.626397</v>
      </c>
      <c r="I471" s="83">
        <f>H471/G471</f>
        <v>0.27946513220488051</v>
      </c>
    </row>
    <row r="472" spans="1:9" x14ac:dyDescent="0.25">
      <c r="A472" s="45" t="s">
        <v>100</v>
      </c>
      <c r="B472" s="20">
        <v>709.54420000000005</v>
      </c>
      <c r="C472" s="21">
        <v>709.54420000000005</v>
      </c>
      <c r="D472" s="21">
        <v>238.85351499999999</v>
      </c>
      <c r="E472" s="7">
        <f t="shared" si="98"/>
        <v>0.33662950807011033</v>
      </c>
      <c r="F472" s="90">
        <v>1633.8910000000001</v>
      </c>
      <c r="G472" s="91">
        <v>1633.8910000000001</v>
      </c>
      <c r="H472" s="91">
        <v>428.41811999999999</v>
      </c>
      <c r="I472" s="7">
        <f t="shared" ref="I472:I473" si="101">H472/G472</f>
        <v>0.26220728310517649</v>
      </c>
    </row>
    <row r="473" spans="1:9" ht="15.75" thickBot="1" x14ac:dyDescent="0.3">
      <c r="A473" s="45" t="s">
        <v>101</v>
      </c>
      <c r="B473" s="24">
        <v>486.921424</v>
      </c>
      <c r="C473" s="25">
        <v>486.921424</v>
      </c>
      <c r="D473" s="25">
        <v>262.81670800000001</v>
      </c>
      <c r="E473" s="8">
        <f t="shared" si="98"/>
        <v>0.53975178549547653</v>
      </c>
      <c r="F473" s="76">
        <v>1245.2746070000001</v>
      </c>
      <c r="G473" s="77">
        <v>1245.2746070000001</v>
      </c>
      <c r="H473" s="77">
        <v>376.20827700000001</v>
      </c>
      <c r="I473" s="8">
        <f t="shared" si="101"/>
        <v>0.30210868742142433</v>
      </c>
    </row>
    <row r="474" spans="1:9" ht="15.75" thickBot="1" x14ac:dyDescent="0.3">
      <c r="A474" s="13" t="s">
        <v>121</v>
      </c>
      <c r="B474" s="81">
        <f>SUM(B475:B477)</f>
        <v>411.21518500000002</v>
      </c>
      <c r="C474" s="82">
        <f t="shared" ref="C474:D474" si="102">SUM(C475:C477)</f>
        <v>410.83938000000001</v>
      </c>
      <c r="D474" s="82">
        <f t="shared" si="102"/>
        <v>87.942475180000002</v>
      </c>
      <c r="E474" s="68">
        <f t="shared" si="98"/>
        <v>0.21405561263382297</v>
      </c>
      <c r="F474" s="67">
        <f>SUM(F475:F477)</f>
        <v>341.12758500000001</v>
      </c>
      <c r="G474" s="32">
        <f t="shared" ref="G474:H474" si="103">SUM(G475:G477)</f>
        <v>341.50338999999997</v>
      </c>
      <c r="H474" s="32">
        <f t="shared" si="103"/>
        <v>25.192988119999999</v>
      </c>
      <c r="I474" s="83">
        <f>H474/G474</f>
        <v>7.3770828804949784E-2</v>
      </c>
    </row>
    <row r="475" spans="1:9" x14ac:dyDescent="0.25">
      <c r="A475" s="44" t="s">
        <v>97</v>
      </c>
      <c r="B475" s="20">
        <v>275.58686</v>
      </c>
      <c r="C475" s="21">
        <v>275.21105499999999</v>
      </c>
      <c r="D475" s="21">
        <v>52.759355810000002</v>
      </c>
      <c r="E475" s="7">
        <f t="shared" si="98"/>
        <v>0.1917050745290737</v>
      </c>
      <c r="F475" s="87">
        <v>111.127585</v>
      </c>
      <c r="G475" s="78">
        <v>111.50339</v>
      </c>
      <c r="H475" s="78">
        <v>5.39881046</v>
      </c>
      <c r="I475" s="7">
        <f t="shared" ref="I475" si="104">H475/G475</f>
        <v>4.8418352661744185E-2</v>
      </c>
    </row>
    <row r="476" spans="1:9" x14ac:dyDescent="0.25">
      <c r="A476" s="39" t="s">
        <v>98</v>
      </c>
      <c r="B476" s="11">
        <v>2.8824429999999999</v>
      </c>
      <c r="C476" s="12">
        <v>2.8824429999999999</v>
      </c>
      <c r="D476" s="12">
        <v>0.66750772999999997</v>
      </c>
      <c r="E476" s="5">
        <f t="shared" si="98"/>
        <v>0.23157707888759638</v>
      </c>
      <c r="F476" s="36" t="s">
        <v>16</v>
      </c>
      <c r="G476" s="37" t="s">
        <v>16</v>
      </c>
      <c r="H476" s="37" t="s">
        <v>16</v>
      </c>
      <c r="I476" s="5" t="s">
        <v>16</v>
      </c>
    </row>
    <row r="477" spans="1:9" ht="15.75" thickBot="1" x14ac:dyDescent="0.3">
      <c r="A477" s="47" t="s">
        <v>99</v>
      </c>
      <c r="B477" s="85">
        <v>132.74588199999999</v>
      </c>
      <c r="C477" s="86">
        <v>132.74588199999999</v>
      </c>
      <c r="D477" s="86">
        <v>34.515611640000003</v>
      </c>
      <c r="E477" s="8">
        <f t="shared" si="98"/>
        <v>0.26001267323682403</v>
      </c>
      <c r="F477" s="88">
        <v>230</v>
      </c>
      <c r="G477" s="89">
        <v>230</v>
      </c>
      <c r="H477" s="89">
        <v>19.794177659999999</v>
      </c>
      <c r="I477" s="8">
        <f>H477/G477</f>
        <v>8.6061641999999994E-2</v>
      </c>
    </row>
    <row r="478" spans="1:9" x14ac:dyDescent="0.25">
      <c r="A478" s="108" t="s">
        <v>122</v>
      </c>
      <c r="B478" s="109"/>
      <c r="C478" s="109"/>
      <c r="D478" s="109"/>
      <c r="E478" s="109"/>
      <c r="F478" s="110" t="s">
        <v>118</v>
      </c>
      <c r="G478" s="110"/>
      <c r="H478" s="110"/>
      <c r="I478" s="110"/>
    </row>
    <row r="479" spans="1:9" x14ac:dyDescent="0.25">
      <c r="A479" s="111" t="s">
        <v>40</v>
      </c>
      <c r="B479" s="112"/>
      <c r="C479" s="112"/>
      <c r="D479" s="112"/>
      <c r="E479" s="112"/>
      <c r="F479" s="112"/>
      <c r="G479" s="112"/>
      <c r="H479" s="112"/>
      <c r="I479" s="112"/>
    </row>
    <row r="480" spans="1:9" x14ac:dyDescent="0.25">
      <c r="A480" s="113"/>
      <c r="B480" s="113"/>
      <c r="C480" s="113"/>
      <c r="D480" s="113"/>
      <c r="E480" s="113"/>
      <c r="F480" s="113"/>
      <c r="G480" s="113"/>
      <c r="H480" s="113"/>
      <c r="I480" s="113"/>
    </row>
    <row r="481" spans="1:9" x14ac:dyDescent="0.25">
      <c r="A481" s="122" t="s">
        <v>0</v>
      </c>
      <c r="B481" s="122"/>
      <c r="C481" s="122"/>
      <c r="D481" s="122"/>
      <c r="E481" s="122"/>
      <c r="F481" s="122"/>
      <c r="G481" s="122"/>
      <c r="H481" s="122"/>
      <c r="I481" s="122"/>
    </row>
    <row r="482" spans="1:9" x14ac:dyDescent="0.25">
      <c r="A482" s="122" t="s">
        <v>1</v>
      </c>
      <c r="B482" s="122"/>
      <c r="C482" s="122"/>
      <c r="D482" s="122"/>
      <c r="E482" s="122"/>
      <c r="F482" s="122"/>
      <c r="G482" s="122"/>
      <c r="H482" s="122"/>
      <c r="I482" s="122"/>
    </row>
    <row r="483" spans="1:9" x14ac:dyDescent="0.25">
      <c r="A483" s="123" t="s">
        <v>39</v>
      </c>
      <c r="B483" s="123"/>
      <c r="C483" s="123"/>
      <c r="D483" s="123"/>
      <c r="E483" s="123"/>
      <c r="F483" s="123"/>
      <c r="G483" s="123"/>
      <c r="H483" s="123"/>
      <c r="I483" s="123"/>
    </row>
    <row r="484" spans="1:9" x14ac:dyDescent="0.25">
      <c r="A484" s="123" t="s">
        <v>102</v>
      </c>
      <c r="B484" s="123"/>
      <c r="C484" s="123"/>
      <c r="D484" s="123"/>
      <c r="E484" s="123"/>
      <c r="F484" s="123"/>
      <c r="G484" s="123"/>
      <c r="H484" s="123"/>
      <c r="I484" s="123"/>
    </row>
    <row r="485" spans="1:9" x14ac:dyDescent="0.25">
      <c r="A485" s="123" t="s">
        <v>128</v>
      </c>
      <c r="B485" s="123"/>
      <c r="C485" s="123"/>
      <c r="D485" s="123"/>
      <c r="E485" s="123"/>
      <c r="F485" s="123"/>
      <c r="G485" s="123"/>
      <c r="H485" s="123"/>
      <c r="I485" s="123"/>
    </row>
    <row r="486" spans="1:9" x14ac:dyDescent="0.25">
      <c r="A486" s="114" t="s">
        <v>2</v>
      </c>
      <c r="B486" s="114"/>
      <c r="C486" s="114"/>
      <c r="D486" s="114"/>
      <c r="E486" s="114"/>
      <c r="F486" s="114"/>
      <c r="G486" s="114"/>
      <c r="H486" s="114"/>
      <c r="I486" s="114"/>
    </row>
    <row r="487" spans="1:9" ht="15.75" thickBot="1" x14ac:dyDescent="0.3">
      <c r="A487" s="115"/>
      <c r="B487" s="115"/>
      <c r="C487" s="115"/>
      <c r="D487" s="115"/>
      <c r="E487" s="115"/>
      <c r="F487" s="115"/>
      <c r="G487" s="115"/>
      <c r="H487" s="115"/>
      <c r="I487" s="115"/>
    </row>
    <row r="488" spans="1:9" x14ac:dyDescent="0.25">
      <c r="A488" s="116" t="s">
        <v>3</v>
      </c>
      <c r="B488" s="118" t="s">
        <v>4</v>
      </c>
      <c r="C488" s="119"/>
      <c r="D488" s="119"/>
      <c r="E488" s="120"/>
      <c r="F488" s="118" t="s">
        <v>5</v>
      </c>
      <c r="G488" s="119"/>
      <c r="H488" s="119"/>
      <c r="I488" s="121"/>
    </row>
    <row r="489" spans="1:9" ht="30.75" thickBot="1" x14ac:dyDescent="0.3">
      <c r="A489" s="117"/>
      <c r="B489" s="59" t="s">
        <v>6</v>
      </c>
      <c r="C489" s="60" t="s">
        <v>7</v>
      </c>
      <c r="D489" s="60" t="s">
        <v>8</v>
      </c>
      <c r="E489" s="61" t="s">
        <v>9</v>
      </c>
      <c r="F489" s="62" t="s">
        <v>6</v>
      </c>
      <c r="G489" s="60" t="s">
        <v>7</v>
      </c>
      <c r="H489" s="60" t="s">
        <v>8</v>
      </c>
      <c r="I489" s="63" t="s">
        <v>9</v>
      </c>
    </row>
    <row r="490" spans="1:9" ht="15.75" thickBot="1" x14ac:dyDescent="0.3">
      <c r="A490" s="34" t="s">
        <v>33</v>
      </c>
      <c r="B490" s="64">
        <f>B492+B523+B569+B584+B591+B594</f>
        <v>23712.433749000003</v>
      </c>
      <c r="C490" s="65">
        <f>C492+C523+C569+C584+C591+C594</f>
        <v>23663.927581000004</v>
      </c>
      <c r="D490" s="65">
        <f>D492+D523+D569+D584+D591+D594</f>
        <v>9927.3680263500009</v>
      </c>
      <c r="E490" s="95">
        <f>D490/C490</f>
        <v>0.41951480760618881</v>
      </c>
      <c r="F490" s="64">
        <f>F492+F523+F569+F584+F591+F594</f>
        <v>11188.168626000001</v>
      </c>
      <c r="G490" s="65">
        <f>G492+G523+G569+G584+G591+G594</f>
        <v>11445.558104999998</v>
      </c>
      <c r="H490" s="65">
        <f>H492+H523+H569+H584+H591+H594</f>
        <v>4220.3111625299998</v>
      </c>
      <c r="I490" s="66">
        <f>H490/G490</f>
        <v>0.36872917194718136</v>
      </c>
    </row>
    <row r="491" spans="1:9" ht="15.75" thickBot="1" x14ac:dyDescent="0.3">
      <c r="A491" s="49" t="s">
        <v>10</v>
      </c>
      <c r="B491" s="69">
        <f>B490-B591-B594</f>
        <v>22104.752940000002</v>
      </c>
      <c r="C491" s="70">
        <f>C490-C591-C594</f>
        <v>22056.622577000002</v>
      </c>
      <c r="D491" s="70">
        <f>D490-D591-D594</f>
        <v>9246.3131837000001</v>
      </c>
      <c r="E491" s="96">
        <f>D491/C491</f>
        <v>0.41920802477446317</v>
      </c>
      <c r="F491" s="69">
        <f>F490-F530-F591-F594</f>
        <v>5490.7764340000003</v>
      </c>
      <c r="G491" s="70">
        <f>G490-G530-G591-G594</f>
        <v>5747.7901079999983</v>
      </c>
      <c r="H491" s="70">
        <f>H490-H530-H591-H594</f>
        <v>1696.9535895099996</v>
      </c>
      <c r="I491" s="33">
        <f>H491/G491</f>
        <v>0.29523583109760976</v>
      </c>
    </row>
    <row r="492" spans="1:9" ht="15.75" thickBot="1" x14ac:dyDescent="0.3">
      <c r="A492" s="35" t="s">
        <v>11</v>
      </c>
      <c r="B492" s="67">
        <f>SUM(B493:B522)</f>
        <v>14759.386319000001</v>
      </c>
      <c r="C492" s="32">
        <f>SUM(C493:C522)</f>
        <v>14670.757874999999</v>
      </c>
      <c r="D492" s="32">
        <f>SUM(D493:D522)</f>
        <v>6569.9676009799996</v>
      </c>
      <c r="E492" s="68">
        <f>D492/C492</f>
        <v>0.44782741675368287</v>
      </c>
      <c r="F492" s="67">
        <f>SUM(F493:F522)</f>
        <v>3163.6036519999993</v>
      </c>
      <c r="G492" s="32">
        <f>SUM(G493:G522)</f>
        <v>3346.2941379999997</v>
      </c>
      <c r="H492" s="32">
        <f>SUM(H493:H522)</f>
        <v>908.56431193999993</v>
      </c>
      <c r="I492" s="83">
        <f>H492/G492</f>
        <v>0.27151358322703428</v>
      </c>
    </row>
    <row r="493" spans="1:9" x14ac:dyDescent="0.25">
      <c r="A493" s="94" t="s">
        <v>12</v>
      </c>
      <c r="B493" s="20">
        <v>95.7</v>
      </c>
      <c r="C493" s="21">
        <v>132.202</v>
      </c>
      <c r="D493" s="21">
        <v>57.84889914</v>
      </c>
      <c r="E493" s="7">
        <f>D493/C493</f>
        <v>0.43757960651124794</v>
      </c>
      <c r="F493" s="14">
        <v>3</v>
      </c>
      <c r="G493" s="15">
        <v>10.473319999999999</v>
      </c>
      <c r="H493" s="15">
        <v>0.87343472999999994</v>
      </c>
      <c r="I493" s="7">
        <f>H493/G493</f>
        <v>8.3396165685761539E-2</v>
      </c>
    </row>
    <row r="494" spans="1:9" x14ac:dyDescent="0.25">
      <c r="A494" s="39" t="s">
        <v>13</v>
      </c>
      <c r="B494" s="1">
        <v>127.12531199999999</v>
      </c>
      <c r="C494" s="4">
        <v>148.75049200000001</v>
      </c>
      <c r="D494" s="4">
        <v>48.940230390000004</v>
      </c>
      <c r="E494" s="5">
        <f>D494/C494</f>
        <v>0.32900886398412721</v>
      </c>
      <c r="F494" s="30">
        <v>0.8</v>
      </c>
      <c r="G494" s="31">
        <v>3.5073919999999998</v>
      </c>
      <c r="H494" s="31">
        <v>0.9390641999999999</v>
      </c>
      <c r="I494" s="5">
        <f t="shared" ref="I494:I507" si="105">H494/G494</f>
        <v>0.26773859323394705</v>
      </c>
    </row>
    <row r="495" spans="1:9" x14ac:dyDescent="0.25">
      <c r="A495" s="39" t="s">
        <v>19</v>
      </c>
      <c r="B495" s="1">
        <v>172.42388199999999</v>
      </c>
      <c r="C495" s="4">
        <v>169.262372</v>
      </c>
      <c r="D495" s="4">
        <v>59.340825670000001</v>
      </c>
      <c r="E495" s="5">
        <f t="shared" ref="E495:E517" si="106">D495/C495</f>
        <v>0.35058486401218575</v>
      </c>
      <c r="F495" s="16">
        <v>40.009931999999999</v>
      </c>
      <c r="G495" s="17">
        <v>51.662067</v>
      </c>
      <c r="H495" s="17">
        <v>26.3591716</v>
      </c>
      <c r="I495" s="5">
        <f t="shared" si="105"/>
        <v>0.51022293784722161</v>
      </c>
    </row>
    <row r="496" spans="1:9" x14ac:dyDescent="0.25">
      <c r="A496" s="39" t="s">
        <v>41</v>
      </c>
      <c r="B496" s="1">
        <v>69.820733000000004</v>
      </c>
      <c r="C496" s="4">
        <v>70.504923000000005</v>
      </c>
      <c r="D496" s="4">
        <v>37.273622709999998</v>
      </c>
      <c r="E496" s="5">
        <f t="shared" si="106"/>
        <v>0.52866695152620757</v>
      </c>
      <c r="F496" s="16">
        <v>11.206742</v>
      </c>
      <c r="G496" s="17">
        <v>11.309079000000001</v>
      </c>
      <c r="H496" s="17">
        <v>1.49071113</v>
      </c>
      <c r="I496" s="5">
        <f t="shared" si="105"/>
        <v>0.13181543165451404</v>
      </c>
    </row>
    <row r="497" spans="1:9" x14ac:dyDescent="0.25">
      <c r="A497" s="40" t="s">
        <v>42</v>
      </c>
      <c r="B497" s="1">
        <v>2138.047161</v>
      </c>
      <c r="C497" s="4">
        <v>2138.047161</v>
      </c>
      <c r="D497" s="4">
        <v>765.81422772999997</v>
      </c>
      <c r="E497" s="5">
        <f t="shared" si="106"/>
        <v>0.35818397353396825</v>
      </c>
      <c r="F497" s="16">
        <v>1501.485279</v>
      </c>
      <c r="G497" s="17">
        <v>1453.3034339999999</v>
      </c>
      <c r="H497" s="17">
        <v>88.365341060000006</v>
      </c>
      <c r="I497" s="5">
        <f t="shared" si="105"/>
        <v>6.0803091076987031E-2</v>
      </c>
    </row>
    <row r="498" spans="1:9" x14ac:dyDescent="0.25">
      <c r="A498" s="41" t="s">
        <v>43</v>
      </c>
      <c r="B498" s="1">
        <v>25.757228000000001</v>
      </c>
      <c r="C498" s="4">
        <v>25.995714</v>
      </c>
      <c r="D498" s="4">
        <v>11.472378529999999</v>
      </c>
      <c r="E498" s="5">
        <f t="shared" si="106"/>
        <v>0.44131807766464881</v>
      </c>
      <c r="F498" s="16">
        <v>0.873838</v>
      </c>
      <c r="G498" s="17">
        <v>0.93535199999999996</v>
      </c>
      <c r="H498" s="17">
        <v>0.29402866</v>
      </c>
      <c r="I498" s="5">
        <f t="shared" si="105"/>
        <v>0.3143508112453921</v>
      </c>
    </row>
    <row r="499" spans="1:9" x14ac:dyDescent="0.25">
      <c r="A499" s="41" t="s">
        <v>44</v>
      </c>
      <c r="B499" s="1">
        <v>40.321375000000003</v>
      </c>
      <c r="C499" s="4">
        <v>40.321375000000003</v>
      </c>
      <c r="D499" s="4">
        <v>15.90518548</v>
      </c>
      <c r="E499" s="5">
        <f t="shared" si="106"/>
        <v>0.39446039426978863</v>
      </c>
      <c r="F499" s="16">
        <v>674.81037900000001</v>
      </c>
      <c r="G499" s="17">
        <v>750.56205599999998</v>
      </c>
      <c r="H499" s="17">
        <v>410.02588308999998</v>
      </c>
      <c r="I499" s="5">
        <f t="shared" si="105"/>
        <v>0.54629178202155215</v>
      </c>
    </row>
    <row r="500" spans="1:9" x14ac:dyDescent="0.25">
      <c r="A500" s="39" t="s">
        <v>45</v>
      </c>
      <c r="B500" s="1">
        <v>78.649984000000003</v>
      </c>
      <c r="C500" s="4">
        <v>78.616264000000001</v>
      </c>
      <c r="D500" s="4">
        <v>29.977126479999999</v>
      </c>
      <c r="E500" s="5">
        <f t="shared" si="106"/>
        <v>0.38130947662432801</v>
      </c>
      <c r="F500" s="16">
        <v>52.241073</v>
      </c>
      <c r="G500" s="17">
        <v>96.014464000000004</v>
      </c>
      <c r="H500" s="17">
        <v>52.772960240000003</v>
      </c>
      <c r="I500" s="5">
        <f t="shared" si="105"/>
        <v>0.54963552408103844</v>
      </c>
    </row>
    <row r="501" spans="1:9" x14ac:dyDescent="0.25">
      <c r="A501" s="41" t="s">
        <v>46</v>
      </c>
      <c r="B501" s="1">
        <v>1534.174225</v>
      </c>
      <c r="C501" s="4">
        <v>1581.6801700000001</v>
      </c>
      <c r="D501" s="4">
        <v>644.54224541999997</v>
      </c>
      <c r="E501" s="5">
        <f t="shared" si="106"/>
        <v>0.40750478993487027</v>
      </c>
      <c r="F501" s="16">
        <v>303.899</v>
      </c>
      <c r="G501" s="17">
        <v>329.791158</v>
      </c>
      <c r="H501" s="17">
        <v>88.583902840000007</v>
      </c>
      <c r="I501" s="5">
        <f t="shared" si="105"/>
        <v>0.26860605777672186</v>
      </c>
    </row>
    <row r="502" spans="1:9" x14ac:dyDescent="0.25">
      <c r="A502" s="42" t="s">
        <v>47</v>
      </c>
      <c r="B502" s="1">
        <v>35.581921999999999</v>
      </c>
      <c r="C502" s="4">
        <v>35.417507000000001</v>
      </c>
      <c r="D502" s="4">
        <v>13.06145225</v>
      </c>
      <c r="E502" s="5">
        <f t="shared" si="106"/>
        <v>0.36878519569432144</v>
      </c>
      <c r="F502" s="16">
        <v>2.1181480000000001</v>
      </c>
      <c r="G502" s="17">
        <v>8.0825630000000004</v>
      </c>
      <c r="H502" s="17">
        <v>0.83287129000000004</v>
      </c>
      <c r="I502" s="5">
        <f t="shared" si="105"/>
        <v>0.10304544362970014</v>
      </c>
    </row>
    <row r="503" spans="1:9" x14ac:dyDescent="0.25">
      <c r="A503" s="42" t="s">
        <v>48</v>
      </c>
      <c r="B503" s="1">
        <v>13.876048000000001</v>
      </c>
      <c r="C503" s="4">
        <v>13.876048000000001</v>
      </c>
      <c r="D503" s="4">
        <v>5.4732167999999994</v>
      </c>
      <c r="E503" s="5">
        <f t="shared" si="106"/>
        <v>0.3944362832991064</v>
      </c>
      <c r="F503" s="16">
        <v>52.899892999999999</v>
      </c>
      <c r="G503" s="17">
        <v>52.899892999999999</v>
      </c>
      <c r="H503" s="17">
        <v>30.65380613</v>
      </c>
      <c r="I503" s="5">
        <f t="shared" si="105"/>
        <v>0.57946820667482257</v>
      </c>
    </row>
    <row r="504" spans="1:9" x14ac:dyDescent="0.25">
      <c r="A504" s="42" t="s">
        <v>49</v>
      </c>
      <c r="B504" s="1">
        <v>475.05613799999998</v>
      </c>
      <c r="C504" s="4">
        <v>453.34227399999997</v>
      </c>
      <c r="D504" s="4">
        <v>117.83687295999999</v>
      </c>
      <c r="E504" s="5">
        <f t="shared" si="106"/>
        <v>0.25992915225020469</v>
      </c>
      <c r="F504" s="16">
        <v>101.077371</v>
      </c>
      <c r="G504" s="17">
        <v>109.715828</v>
      </c>
      <c r="H504" s="17">
        <v>22.038843760000002</v>
      </c>
      <c r="I504" s="5">
        <f t="shared" si="105"/>
        <v>0.20087205430377833</v>
      </c>
    </row>
    <row r="505" spans="1:9" x14ac:dyDescent="0.25">
      <c r="A505" s="42" t="s">
        <v>50</v>
      </c>
      <c r="B505" s="1">
        <v>134.22523699999999</v>
      </c>
      <c r="C505" s="4">
        <v>134.472565</v>
      </c>
      <c r="D505" s="4">
        <v>45.3976823</v>
      </c>
      <c r="E505" s="5">
        <f t="shared" si="106"/>
        <v>0.33759809891333598</v>
      </c>
      <c r="F505" s="16">
        <v>17.100000000000001</v>
      </c>
      <c r="G505" s="17">
        <v>17.527671999999999</v>
      </c>
      <c r="H505" s="17">
        <v>7.8241419500000005</v>
      </c>
      <c r="I505" s="5">
        <f t="shared" si="105"/>
        <v>0.44638797154579346</v>
      </c>
    </row>
    <row r="506" spans="1:9" x14ac:dyDescent="0.25">
      <c r="A506" s="42" t="s">
        <v>51</v>
      </c>
      <c r="B506" s="1">
        <v>943.19269299999996</v>
      </c>
      <c r="C506" s="4">
        <v>942.42607699999996</v>
      </c>
      <c r="D506" s="4">
        <v>400.01487126999996</v>
      </c>
      <c r="E506" s="5">
        <f t="shared" si="106"/>
        <v>0.42445225257704744</v>
      </c>
      <c r="F506" s="16">
        <v>41.812877999999998</v>
      </c>
      <c r="G506" s="17">
        <v>82.844134999999994</v>
      </c>
      <c r="H506" s="17">
        <v>31.152685640000001</v>
      </c>
      <c r="I506" s="5">
        <f t="shared" si="105"/>
        <v>0.37603972375352829</v>
      </c>
    </row>
    <row r="507" spans="1:9" x14ac:dyDescent="0.25">
      <c r="A507" s="42" t="s">
        <v>52</v>
      </c>
      <c r="B507" s="1">
        <v>28.708735000000001</v>
      </c>
      <c r="C507" s="4">
        <v>28.284738999999998</v>
      </c>
      <c r="D507" s="4">
        <v>10.04886112</v>
      </c>
      <c r="E507" s="5">
        <f t="shared" si="106"/>
        <v>0.35527501667948924</v>
      </c>
      <c r="F507" s="16">
        <v>193.509817</v>
      </c>
      <c r="G507" s="17">
        <v>193.93502899999999</v>
      </c>
      <c r="H507" s="17">
        <v>118.13090688</v>
      </c>
      <c r="I507" s="5">
        <f t="shared" si="105"/>
        <v>0.60912619803202239</v>
      </c>
    </row>
    <row r="508" spans="1:9" x14ac:dyDescent="0.25">
      <c r="A508" s="42" t="s">
        <v>22</v>
      </c>
      <c r="B508" s="1">
        <v>3.867553</v>
      </c>
      <c r="C508" s="4">
        <v>3.867553</v>
      </c>
      <c r="D508" s="4">
        <v>1.5174140900000002</v>
      </c>
      <c r="E508" s="5">
        <f t="shared" si="106"/>
        <v>0.39234474356266097</v>
      </c>
      <c r="F508" s="2" t="s">
        <v>16</v>
      </c>
      <c r="G508" s="3" t="s">
        <v>16</v>
      </c>
      <c r="H508" s="3" t="s">
        <v>16</v>
      </c>
      <c r="I508" s="5" t="s">
        <v>16</v>
      </c>
    </row>
    <row r="509" spans="1:9" x14ac:dyDescent="0.25">
      <c r="A509" s="39" t="s">
        <v>53</v>
      </c>
      <c r="B509" s="1">
        <v>50.585417999999997</v>
      </c>
      <c r="C509" s="4">
        <v>50.585417999999997</v>
      </c>
      <c r="D509" s="4">
        <v>17.801814420000003</v>
      </c>
      <c r="E509" s="5">
        <f t="shared" si="106"/>
        <v>0.35191593000180416</v>
      </c>
      <c r="F509" s="16">
        <v>39.381281999999999</v>
      </c>
      <c r="G509" s="17">
        <v>39.223739000000002</v>
      </c>
      <c r="H509" s="17">
        <v>10.607241890000001</v>
      </c>
      <c r="I509" s="5">
        <f t="shared" ref="I509:I510" si="107">H509/G509</f>
        <v>0.27042913705906518</v>
      </c>
    </row>
    <row r="510" spans="1:9" x14ac:dyDescent="0.25">
      <c r="A510" s="39" t="s">
        <v>54</v>
      </c>
      <c r="B510" s="1">
        <v>36.166432999999998</v>
      </c>
      <c r="C510" s="4">
        <v>36.131843000000003</v>
      </c>
      <c r="D510" s="4">
        <v>13.859281320000001</v>
      </c>
      <c r="E510" s="5">
        <f t="shared" si="106"/>
        <v>0.38357526683595961</v>
      </c>
      <c r="F510" s="16">
        <v>110.823302</v>
      </c>
      <c r="G510" s="17">
        <v>110.823302</v>
      </c>
      <c r="H510" s="17">
        <v>12.192799619999999</v>
      </c>
      <c r="I510" s="5">
        <f t="shared" si="107"/>
        <v>0.11002017987155804</v>
      </c>
    </row>
    <row r="511" spans="1:9" x14ac:dyDescent="0.25">
      <c r="A511" s="39" t="s">
        <v>114</v>
      </c>
      <c r="B511" s="1">
        <v>7.2988499999999998</v>
      </c>
      <c r="C511" s="4">
        <v>7.3298500000000004</v>
      </c>
      <c r="D511" s="4">
        <v>2.5163093500000002</v>
      </c>
      <c r="E511" s="5">
        <f t="shared" si="106"/>
        <v>0.34329615885727538</v>
      </c>
      <c r="F511" s="30" t="s">
        <v>16</v>
      </c>
      <c r="G511" s="31" t="s">
        <v>16</v>
      </c>
      <c r="H511" s="31" t="s">
        <v>16</v>
      </c>
      <c r="I511" s="5" t="s">
        <v>16</v>
      </c>
    </row>
    <row r="512" spans="1:9" x14ac:dyDescent="0.25">
      <c r="A512" s="42" t="s">
        <v>17</v>
      </c>
      <c r="B512" s="1">
        <v>343.23447299999998</v>
      </c>
      <c r="C512" s="4">
        <v>334.49109700000002</v>
      </c>
      <c r="D512" s="4">
        <v>124.55178620000001</v>
      </c>
      <c r="E512" s="5">
        <f t="shared" si="106"/>
        <v>0.37236203688853337</v>
      </c>
      <c r="F512" s="16">
        <v>8</v>
      </c>
      <c r="G512" s="17">
        <v>14.316439000000001</v>
      </c>
      <c r="H512" s="17">
        <v>3.9661743999999999</v>
      </c>
      <c r="I512" s="5">
        <f t="shared" ref="I512:I515" si="108">H512/G512</f>
        <v>0.27703637755170818</v>
      </c>
    </row>
    <row r="513" spans="1:9" x14ac:dyDescent="0.25">
      <c r="A513" s="42" t="s">
        <v>21</v>
      </c>
      <c r="B513" s="1">
        <v>273.46731399999999</v>
      </c>
      <c r="C513" s="4">
        <v>275.615612</v>
      </c>
      <c r="D513" s="4">
        <v>103.09796770999999</v>
      </c>
      <c r="E513" s="5">
        <f t="shared" si="106"/>
        <v>0.3740643244476296</v>
      </c>
      <c r="F513" s="2">
        <v>3.1049259999999999</v>
      </c>
      <c r="G513" s="3">
        <v>3.443603</v>
      </c>
      <c r="H513" s="3">
        <v>1.05966553</v>
      </c>
      <c r="I513" s="5">
        <f t="shared" si="108"/>
        <v>0.30772000430943985</v>
      </c>
    </row>
    <row r="514" spans="1:9" x14ac:dyDescent="0.25">
      <c r="A514" s="39" t="s">
        <v>20</v>
      </c>
      <c r="B514" s="1">
        <v>12.547744</v>
      </c>
      <c r="C514" s="4">
        <v>12.340244</v>
      </c>
      <c r="D514" s="4">
        <v>4.0066766200000004</v>
      </c>
      <c r="E514" s="5">
        <f t="shared" si="106"/>
        <v>0.32468374369258829</v>
      </c>
      <c r="F514" s="30">
        <v>0.81903000000000004</v>
      </c>
      <c r="G514" s="31">
        <v>1.0265299999999999</v>
      </c>
      <c r="H514" s="31">
        <v>0.19570348000000001</v>
      </c>
      <c r="I514" s="5">
        <f t="shared" si="108"/>
        <v>0.19064565088209798</v>
      </c>
    </row>
    <row r="515" spans="1:9" x14ac:dyDescent="0.25">
      <c r="A515" s="42" t="s">
        <v>24</v>
      </c>
      <c r="B515" s="1">
        <v>108.648233</v>
      </c>
      <c r="C515" s="4">
        <v>109.06456</v>
      </c>
      <c r="D515" s="4">
        <v>40.242298060000003</v>
      </c>
      <c r="E515" s="5">
        <f t="shared" si="106"/>
        <v>0.36897685242575595</v>
      </c>
      <c r="F515" s="2">
        <v>4</v>
      </c>
      <c r="G515" s="3">
        <v>4.0342399999999996</v>
      </c>
      <c r="H515" s="3">
        <v>7.17111E-2</v>
      </c>
      <c r="I515" s="5">
        <f t="shared" si="108"/>
        <v>1.7775615729356709E-2</v>
      </c>
    </row>
    <row r="516" spans="1:9" x14ac:dyDescent="0.25">
      <c r="A516" s="42" t="s">
        <v>15</v>
      </c>
      <c r="B516" s="1">
        <v>10.239024000000001</v>
      </c>
      <c r="C516" s="4">
        <v>10.239024000000001</v>
      </c>
      <c r="D516" s="4">
        <v>3.7260510400000002</v>
      </c>
      <c r="E516" s="5">
        <f t="shared" si="106"/>
        <v>0.36390685674728374</v>
      </c>
      <c r="F516" s="30" t="s">
        <v>16</v>
      </c>
      <c r="G516" s="31" t="s">
        <v>16</v>
      </c>
      <c r="H516" s="31" t="s">
        <v>16</v>
      </c>
      <c r="I516" s="5" t="s">
        <v>16</v>
      </c>
    </row>
    <row r="517" spans="1:9" x14ac:dyDescent="0.25">
      <c r="A517" s="39" t="s">
        <v>55</v>
      </c>
      <c r="B517" s="1">
        <v>3.2061000000000002</v>
      </c>
      <c r="C517" s="4">
        <v>3.2961</v>
      </c>
      <c r="D517" s="4">
        <v>1.3175743200000001</v>
      </c>
      <c r="E517" s="5">
        <f t="shared" si="106"/>
        <v>0.39973736233730772</v>
      </c>
      <c r="F517" s="30" t="s">
        <v>16</v>
      </c>
      <c r="G517" s="31" t="s">
        <v>16</v>
      </c>
      <c r="H517" s="31" t="s">
        <v>16</v>
      </c>
      <c r="I517" s="5" t="s">
        <v>16</v>
      </c>
    </row>
    <row r="518" spans="1:9" x14ac:dyDescent="0.25">
      <c r="A518" s="39" t="s">
        <v>18</v>
      </c>
      <c r="B518" s="1">
        <v>41.282142</v>
      </c>
      <c r="C518" s="4">
        <v>41.282142</v>
      </c>
      <c r="D518" s="4">
        <v>16.67582955</v>
      </c>
      <c r="E518" s="5">
        <f>D518/C518</f>
        <v>0.40394777843649682</v>
      </c>
      <c r="F518" s="30" t="s">
        <v>16</v>
      </c>
      <c r="G518" s="31" t="s">
        <v>16</v>
      </c>
      <c r="H518" s="31" t="s">
        <v>16</v>
      </c>
      <c r="I518" s="5" t="s">
        <v>16</v>
      </c>
    </row>
    <row r="519" spans="1:9" x14ac:dyDescent="0.25">
      <c r="A519" s="39" t="s">
        <v>23</v>
      </c>
      <c r="B519" s="1">
        <v>4.7458099999999996</v>
      </c>
      <c r="C519" s="4">
        <v>4.7421930000000003</v>
      </c>
      <c r="D519" s="4">
        <v>1.9646837699999999</v>
      </c>
      <c r="E519" s="5">
        <f t="shared" ref="E519:E521" si="109">D519/C519</f>
        <v>0.41429856819408234</v>
      </c>
      <c r="F519" s="30">
        <v>9.4964999999999994E-2</v>
      </c>
      <c r="G519" s="31">
        <v>9.8582000000000003E-2</v>
      </c>
      <c r="H519" s="31">
        <v>2.5759589999999999E-2</v>
      </c>
      <c r="I519" s="5">
        <f t="shared" ref="I519:I521" si="110">H519/G519</f>
        <v>0.26130115031141588</v>
      </c>
    </row>
    <row r="520" spans="1:9" x14ac:dyDescent="0.25">
      <c r="A520" s="41" t="s">
        <v>14</v>
      </c>
      <c r="B520" s="1">
        <v>5.4999599999999997</v>
      </c>
      <c r="C520" s="4">
        <v>5.9319660000000001</v>
      </c>
      <c r="D520" s="4">
        <v>2.0779501200000001</v>
      </c>
      <c r="E520" s="5">
        <f t="shared" si="109"/>
        <v>0.35029703811518814</v>
      </c>
      <c r="F520" s="30">
        <v>0.30348199999999997</v>
      </c>
      <c r="G520" s="31">
        <v>0.37348199999999998</v>
      </c>
      <c r="H520" s="31">
        <v>2.2238439999999998E-2</v>
      </c>
      <c r="I520" s="5">
        <f t="shared" si="110"/>
        <v>5.9543538912183183E-2</v>
      </c>
    </row>
    <row r="521" spans="1:9" x14ac:dyDescent="0.25">
      <c r="A521" s="41" t="s">
        <v>31</v>
      </c>
      <c r="B521" s="1">
        <v>7.0458920000000003</v>
      </c>
      <c r="C521" s="4">
        <v>7.2957530000000004</v>
      </c>
      <c r="D521" s="4">
        <v>2.60143368</v>
      </c>
      <c r="E521" s="5">
        <f t="shared" si="109"/>
        <v>0.3565682226358266</v>
      </c>
      <c r="F521" s="30">
        <v>0.23231499999999999</v>
      </c>
      <c r="G521" s="31">
        <v>0.39077899999999999</v>
      </c>
      <c r="H521" s="31">
        <v>8.5264690000000004E-2</v>
      </c>
      <c r="I521" s="5">
        <f t="shared" si="110"/>
        <v>0.21819158654891896</v>
      </c>
    </row>
    <row r="522" spans="1:9" ht="15.75" thickBot="1" x14ac:dyDescent="0.3">
      <c r="A522" s="43" t="s">
        <v>25</v>
      </c>
      <c r="B522" s="24">
        <v>7938.8906999999999</v>
      </c>
      <c r="C522" s="25">
        <v>7775.3448390000003</v>
      </c>
      <c r="D522" s="25">
        <v>3971.06283248</v>
      </c>
      <c r="E522" s="8">
        <f>D522/C522</f>
        <v>0.51072497936833949</v>
      </c>
      <c r="F522" s="76" t="s">
        <v>16</v>
      </c>
      <c r="G522" s="77" t="s">
        <v>16</v>
      </c>
      <c r="H522" s="77" t="s">
        <v>16</v>
      </c>
      <c r="I522" s="8" t="s">
        <v>16</v>
      </c>
    </row>
    <row r="523" spans="1:9" ht="15.75" thickBot="1" x14ac:dyDescent="0.3">
      <c r="A523" s="48" t="s">
        <v>34</v>
      </c>
      <c r="B523" s="81">
        <f>SUM(B524:B568)</f>
        <v>6607.7333369999997</v>
      </c>
      <c r="C523" s="82">
        <f>SUM(C524:C568)</f>
        <v>6616.2839569999987</v>
      </c>
      <c r="D523" s="82">
        <f>SUM(D524:D568)</f>
        <v>2398.9650159800003</v>
      </c>
      <c r="E523" s="83">
        <f>D523/C523</f>
        <v>0.36258495426906612</v>
      </c>
      <c r="F523" s="56">
        <f>SUM(F524:F568)</f>
        <v>3968.4412859999993</v>
      </c>
      <c r="G523" s="55">
        <f>SUM(G524:G568)</f>
        <v>4012.8271069999992</v>
      </c>
      <c r="H523" s="55">
        <f>SUM(H524:H568)</f>
        <v>1889.7197919199996</v>
      </c>
      <c r="I523" s="54">
        <f>H523/G523</f>
        <v>0.47091981327168603</v>
      </c>
    </row>
    <row r="524" spans="1:9" x14ac:dyDescent="0.25">
      <c r="A524" s="80" t="s">
        <v>56</v>
      </c>
      <c r="B524" s="20">
        <v>6.5359930000000004</v>
      </c>
      <c r="C524" s="21">
        <v>6.3915059999999997</v>
      </c>
      <c r="D524" s="21">
        <v>2.2732167400000001</v>
      </c>
      <c r="E524" s="28">
        <f>D524/C524</f>
        <v>0.35566214597936702</v>
      </c>
      <c r="F524" s="87">
        <v>0.4</v>
      </c>
      <c r="G524" s="78">
        <v>0.54448700000000005</v>
      </c>
      <c r="H524" s="78">
        <v>0.20804355999999999</v>
      </c>
      <c r="I524" s="7">
        <f>H524/G524</f>
        <v>0.38209095901279549</v>
      </c>
    </row>
    <row r="525" spans="1:9" x14ac:dyDescent="0.25">
      <c r="A525" s="39" t="s">
        <v>57</v>
      </c>
      <c r="B525" s="1">
        <v>54.846243000000001</v>
      </c>
      <c r="C525" s="4">
        <v>54.845843000000002</v>
      </c>
      <c r="D525" s="4">
        <v>14.84545803</v>
      </c>
      <c r="E525" s="29">
        <f>D525/C525</f>
        <v>0.27067608442083751</v>
      </c>
      <c r="F525" s="30">
        <v>17.000214</v>
      </c>
      <c r="G525" s="31">
        <v>17.000613999999999</v>
      </c>
      <c r="H525" s="31">
        <v>5.51541207</v>
      </c>
      <c r="I525" s="5">
        <f>H525/G525</f>
        <v>0.32442428667576362</v>
      </c>
    </row>
    <row r="526" spans="1:9" x14ac:dyDescent="0.25">
      <c r="A526" s="39" t="s">
        <v>58</v>
      </c>
      <c r="B526" s="1">
        <v>25.2</v>
      </c>
      <c r="C526" s="4">
        <v>25.2</v>
      </c>
      <c r="D526" s="4">
        <v>11.52469595</v>
      </c>
      <c r="E526" s="29">
        <f t="shared" ref="E526:E529" si="111">D526/C526</f>
        <v>0.4573292043650794</v>
      </c>
      <c r="F526" s="30">
        <v>3.1</v>
      </c>
      <c r="G526" s="31">
        <v>3.1</v>
      </c>
      <c r="H526" s="31">
        <v>0.61571343000000001</v>
      </c>
      <c r="I526" s="5">
        <f t="shared" ref="I526:I531" si="112">H526/G526</f>
        <v>0.19861723548387097</v>
      </c>
    </row>
    <row r="527" spans="1:9" x14ac:dyDescent="0.25">
      <c r="A527" s="39" t="s">
        <v>59</v>
      </c>
      <c r="B527" s="1">
        <v>13.802505</v>
      </c>
      <c r="C527" s="4">
        <v>13.8002</v>
      </c>
      <c r="D527" s="4">
        <v>5.6782914699999996</v>
      </c>
      <c r="E527" s="29">
        <f t="shared" si="111"/>
        <v>0.41146443312415759</v>
      </c>
      <c r="F527" s="30">
        <v>3.3</v>
      </c>
      <c r="G527" s="31">
        <v>3.3875850000000001</v>
      </c>
      <c r="H527" s="31">
        <v>0.59005368000000002</v>
      </c>
      <c r="I527" s="5">
        <f t="shared" si="112"/>
        <v>0.1741812175930641</v>
      </c>
    </row>
    <row r="528" spans="1:9" x14ac:dyDescent="0.25">
      <c r="A528" s="39" t="s">
        <v>60</v>
      </c>
      <c r="B528" s="1">
        <v>40.325378000000001</v>
      </c>
      <c r="C528" s="4">
        <v>40.325378000000001</v>
      </c>
      <c r="D528" s="4">
        <v>15.283636099999999</v>
      </c>
      <c r="E528" s="29">
        <f t="shared" si="111"/>
        <v>0.37900788183560236</v>
      </c>
      <c r="F528" s="30">
        <v>6.7780740000000002</v>
      </c>
      <c r="G528" s="31">
        <v>6.7780740000000002</v>
      </c>
      <c r="H528" s="31">
        <v>2.59400561</v>
      </c>
      <c r="I528" s="5">
        <f t="shared" si="112"/>
        <v>0.38270541307161887</v>
      </c>
    </row>
    <row r="529" spans="1:9" x14ac:dyDescent="0.25">
      <c r="A529" s="39" t="s">
        <v>38</v>
      </c>
      <c r="B529" s="1">
        <v>5429</v>
      </c>
      <c r="C529" s="4">
        <v>5428.9933739999997</v>
      </c>
      <c r="D529" s="4">
        <v>2050.9619949500002</v>
      </c>
      <c r="E529" s="29">
        <f t="shared" si="111"/>
        <v>0.37777942496158962</v>
      </c>
      <c r="F529" s="30">
        <v>305.1239999999998</v>
      </c>
      <c r="G529" s="31">
        <v>305.13062599999967</v>
      </c>
      <c r="H529" s="31">
        <v>109.20490404999987</v>
      </c>
      <c r="I529" s="5">
        <f t="shared" si="112"/>
        <v>0.35789558551228479</v>
      </c>
    </row>
    <row r="530" spans="1:9" x14ac:dyDescent="0.25">
      <c r="A530" s="39" t="s">
        <v>113</v>
      </c>
      <c r="B530" s="2" t="s">
        <v>16</v>
      </c>
      <c r="C530" s="3" t="s">
        <v>16</v>
      </c>
      <c r="D530" s="3" t="s">
        <v>16</v>
      </c>
      <c r="E530" s="29" t="s">
        <v>16</v>
      </c>
      <c r="F530" s="30">
        <v>2477.0990000000002</v>
      </c>
      <c r="G530" s="31">
        <v>2477.0990000000002</v>
      </c>
      <c r="H530" s="31">
        <v>1476.95938826</v>
      </c>
      <c r="I530" s="5">
        <f t="shared" si="112"/>
        <v>0.59624560353058154</v>
      </c>
    </row>
    <row r="531" spans="1:9" x14ac:dyDescent="0.25">
      <c r="A531" s="39" t="s">
        <v>61</v>
      </c>
      <c r="B531" s="1">
        <v>18.008094</v>
      </c>
      <c r="C531" s="4">
        <v>18.233094000000001</v>
      </c>
      <c r="D531" s="4">
        <v>5.8168537100000002</v>
      </c>
      <c r="E531" s="29">
        <f t="shared" ref="E531:E568" si="113">D531/C531</f>
        <v>0.31902724299013652</v>
      </c>
      <c r="F531" s="30">
        <v>17.325054999999999</v>
      </c>
      <c r="G531" s="31">
        <v>17.325054999999999</v>
      </c>
      <c r="H531" s="31">
        <v>1.56994144</v>
      </c>
      <c r="I531" s="5">
        <f t="shared" si="112"/>
        <v>9.0616822861457016E-2</v>
      </c>
    </row>
    <row r="532" spans="1:9" x14ac:dyDescent="0.25">
      <c r="A532" s="98" t="s">
        <v>123</v>
      </c>
      <c r="B532" s="1">
        <v>0.5</v>
      </c>
      <c r="C532" s="4">
        <v>0.5</v>
      </c>
      <c r="D532" s="4">
        <v>0</v>
      </c>
      <c r="E532" s="29">
        <f t="shared" si="113"/>
        <v>0</v>
      </c>
      <c r="F532" s="30" t="s">
        <v>16</v>
      </c>
      <c r="G532" s="31" t="s">
        <v>16</v>
      </c>
      <c r="H532" s="31" t="s">
        <v>16</v>
      </c>
      <c r="I532" s="5" t="s">
        <v>16</v>
      </c>
    </row>
    <row r="533" spans="1:9" ht="15" customHeight="1" x14ac:dyDescent="0.25">
      <c r="A533" s="39" t="s">
        <v>104</v>
      </c>
      <c r="B533" s="2">
        <v>6.5680560000000003</v>
      </c>
      <c r="C533" s="4">
        <v>6.5680560000000003</v>
      </c>
      <c r="D533" s="4">
        <v>2.5627308100000001</v>
      </c>
      <c r="E533" s="29">
        <f t="shared" si="113"/>
        <v>0.39018102312160552</v>
      </c>
      <c r="F533" s="30">
        <v>1.1222000000000001</v>
      </c>
      <c r="G533" s="31">
        <v>1.1222000000000001</v>
      </c>
      <c r="H533" s="31">
        <v>0.63182097999999998</v>
      </c>
      <c r="I533" s="5">
        <f t="shared" ref="I533:I534" si="114">H533/G533</f>
        <v>0.56301994296916769</v>
      </c>
    </row>
    <row r="534" spans="1:9" x14ac:dyDescent="0.25">
      <c r="A534" s="39" t="s">
        <v>62</v>
      </c>
      <c r="B534" s="1">
        <v>9.2947240000000004</v>
      </c>
      <c r="C534" s="4">
        <v>10.892644000000001</v>
      </c>
      <c r="D534" s="4">
        <v>3.5324073399999998</v>
      </c>
      <c r="E534" s="29">
        <f t="shared" si="113"/>
        <v>0.32429292098410628</v>
      </c>
      <c r="F534" s="30">
        <v>0.1</v>
      </c>
      <c r="G534" s="31">
        <v>0.1</v>
      </c>
      <c r="H534" s="31">
        <v>6.4631590000000003E-2</v>
      </c>
      <c r="I534" s="5">
        <f t="shared" si="114"/>
        <v>0.64631589999999994</v>
      </c>
    </row>
    <row r="535" spans="1:9" x14ac:dyDescent="0.25">
      <c r="A535" s="39" t="s">
        <v>63</v>
      </c>
      <c r="B535" s="1">
        <v>1.6757</v>
      </c>
      <c r="C535" s="4">
        <v>1.6757</v>
      </c>
      <c r="D535" s="4">
        <v>0.61509177999999998</v>
      </c>
      <c r="E535" s="29">
        <f t="shared" si="113"/>
        <v>0.36706557259652683</v>
      </c>
      <c r="F535" s="30" t="s">
        <v>16</v>
      </c>
      <c r="G535" s="31" t="s">
        <v>16</v>
      </c>
      <c r="H535" s="31" t="s">
        <v>16</v>
      </c>
      <c r="I535" s="5" t="s">
        <v>16</v>
      </c>
    </row>
    <row r="536" spans="1:9" x14ac:dyDescent="0.25">
      <c r="A536" s="39" t="s">
        <v>28</v>
      </c>
      <c r="B536" s="1">
        <v>17.386049</v>
      </c>
      <c r="C536" s="4">
        <v>17.386049</v>
      </c>
      <c r="D536" s="4">
        <v>5.5344540100000001</v>
      </c>
      <c r="E536" s="29">
        <f t="shared" si="113"/>
        <v>0.31832729851388319</v>
      </c>
      <c r="F536" s="30">
        <v>482.71570000000003</v>
      </c>
      <c r="G536" s="31">
        <v>480.29570000000001</v>
      </c>
      <c r="H536" s="31">
        <v>58.815268520000004</v>
      </c>
      <c r="I536" s="5">
        <f t="shared" ref="I536:I539" si="115">H536/G536</f>
        <v>0.12245637118966504</v>
      </c>
    </row>
    <row r="537" spans="1:9" x14ac:dyDescent="0.25">
      <c r="A537" s="39" t="s">
        <v>64</v>
      </c>
      <c r="B537" s="1">
        <v>6.3749929999999999</v>
      </c>
      <c r="C537" s="4">
        <v>6.3749929999999999</v>
      </c>
      <c r="D537" s="4">
        <v>2.2233844300000003</v>
      </c>
      <c r="E537" s="29">
        <f t="shared" si="113"/>
        <v>0.34876656805740813</v>
      </c>
      <c r="F537" s="30">
        <v>5.1319020000000002</v>
      </c>
      <c r="G537" s="31">
        <v>5.1319020000000002</v>
      </c>
      <c r="H537" s="31">
        <v>0.90711503999999998</v>
      </c>
      <c r="I537" s="5">
        <f t="shared" si="115"/>
        <v>0.17676000827763272</v>
      </c>
    </row>
    <row r="538" spans="1:9" x14ac:dyDescent="0.25">
      <c r="A538" s="39" t="s">
        <v>108</v>
      </c>
      <c r="B538" s="1">
        <v>15.573223</v>
      </c>
      <c r="C538" s="4">
        <v>15.573223</v>
      </c>
      <c r="D538" s="4">
        <v>5.9989752800000007</v>
      </c>
      <c r="E538" s="29">
        <f t="shared" si="113"/>
        <v>0.38521090207210162</v>
      </c>
      <c r="F538" s="30">
        <v>15.8</v>
      </c>
      <c r="G538" s="31">
        <v>15.821875</v>
      </c>
      <c r="H538" s="31">
        <v>1.7274558100000001</v>
      </c>
      <c r="I538" s="5">
        <f t="shared" si="115"/>
        <v>0.10918148512739483</v>
      </c>
    </row>
    <row r="539" spans="1:9" x14ac:dyDescent="0.25">
      <c r="A539" s="39" t="s">
        <v>109</v>
      </c>
      <c r="B539" s="1">
        <v>10.920019999999999</v>
      </c>
      <c r="C539" s="4">
        <v>10.85627</v>
      </c>
      <c r="D539" s="4">
        <v>3.5385526899999999</v>
      </c>
      <c r="E539" s="29">
        <f t="shared" si="113"/>
        <v>0.32594553101571716</v>
      </c>
      <c r="F539" s="30">
        <v>0.5</v>
      </c>
      <c r="G539" s="31">
        <v>0.56374999999999997</v>
      </c>
      <c r="H539" s="31">
        <v>0.48824219000000002</v>
      </c>
      <c r="I539" s="5">
        <f t="shared" si="115"/>
        <v>0.86606153436807098</v>
      </c>
    </row>
    <row r="540" spans="1:9" x14ac:dyDescent="0.25">
      <c r="A540" s="39" t="s">
        <v>65</v>
      </c>
      <c r="B540" s="1">
        <v>4.3350249999999999</v>
      </c>
      <c r="C540" s="4">
        <v>6.3311489999999999</v>
      </c>
      <c r="D540" s="4">
        <v>1.6428437600000001</v>
      </c>
      <c r="E540" s="29">
        <f t="shared" si="113"/>
        <v>0.25948587847166449</v>
      </c>
      <c r="F540" s="2" t="s">
        <v>16</v>
      </c>
      <c r="G540" s="3" t="s">
        <v>16</v>
      </c>
      <c r="H540" s="3" t="s">
        <v>16</v>
      </c>
      <c r="I540" s="5" t="s">
        <v>16</v>
      </c>
    </row>
    <row r="541" spans="1:9" x14ac:dyDescent="0.25">
      <c r="A541" s="39" t="s">
        <v>66</v>
      </c>
      <c r="B541" s="1">
        <v>2.170426</v>
      </c>
      <c r="C541" s="4">
        <v>2.4512200000000002</v>
      </c>
      <c r="D541" s="4">
        <v>0.92813206999999998</v>
      </c>
      <c r="E541" s="29">
        <f t="shared" si="113"/>
        <v>0.37864086862868285</v>
      </c>
      <c r="F541" s="30" t="s">
        <v>16</v>
      </c>
      <c r="G541" s="31" t="s">
        <v>16</v>
      </c>
      <c r="H541" s="31" t="s">
        <v>16</v>
      </c>
      <c r="I541" s="5" t="s">
        <v>16</v>
      </c>
    </row>
    <row r="542" spans="1:9" ht="15.75" thickBot="1" x14ac:dyDescent="0.3">
      <c r="A542" s="47" t="s">
        <v>36</v>
      </c>
      <c r="B542" s="24">
        <v>4.2613219999999998</v>
      </c>
      <c r="C542" s="25">
        <v>4.2386699999999999</v>
      </c>
      <c r="D542" s="25">
        <v>1.4908844800000001</v>
      </c>
      <c r="E542" s="107">
        <f t="shared" si="113"/>
        <v>0.35173402977820878</v>
      </c>
      <c r="F542" s="93">
        <v>0.1</v>
      </c>
      <c r="G542" s="72">
        <v>0.122652</v>
      </c>
      <c r="H542" s="72">
        <v>2.2645580000000002E-2</v>
      </c>
      <c r="I542" s="8">
        <f>H542/G542</f>
        <v>0.18463278218047813</v>
      </c>
    </row>
    <row r="543" spans="1:9" x14ac:dyDescent="0.25">
      <c r="A543" s="101" t="s">
        <v>67</v>
      </c>
      <c r="B543" s="20">
        <v>18.143899999999999</v>
      </c>
      <c r="C543" s="21">
        <v>18.143899999999999</v>
      </c>
      <c r="D543" s="21">
        <v>5.7394915199999996</v>
      </c>
      <c r="E543" s="7">
        <f t="shared" si="113"/>
        <v>0.31633174345096698</v>
      </c>
      <c r="F543" s="87">
        <v>2.3578199999999998</v>
      </c>
      <c r="G543" s="78">
        <v>2.3578199999999998</v>
      </c>
      <c r="H543" s="78">
        <v>1.4841541599999999</v>
      </c>
      <c r="I543" s="7">
        <f t="shared" ref="I543:I555" si="116">H543/G543</f>
        <v>0.62946033200159468</v>
      </c>
    </row>
    <row r="544" spans="1:9" x14ac:dyDescent="0.25">
      <c r="A544" s="102" t="s">
        <v>68</v>
      </c>
      <c r="B544" s="1">
        <v>10.740912</v>
      </c>
      <c r="C544" s="4">
        <v>10.740912</v>
      </c>
      <c r="D544" s="4">
        <v>4.0779762599999998</v>
      </c>
      <c r="E544" s="5">
        <f t="shared" si="113"/>
        <v>0.37966759805871231</v>
      </c>
      <c r="F544" s="30">
        <v>57.173305999999997</v>
      </c>
      <c r="G544" s="31">
        <v>70.201734999999999</v>
      </c>
      <c r="H544" s="31">
        <v>27.49242817</v>
      </c>
      <c r="I544" s="5">
        <f t="shared" si="116"/>
        <v>0.39162035197563139</v>
      </c>
    </row>
    <row r="545" spans="1:9" x14ac:dyDescent="0.25">
      <c r="A545" s="102" t="s">
        <v>69</v>
      </c>
      <c r="B545" s="1">
        <v>8.4655629999999995</v>
      </c>
      <c r="C545" s="4">
        <v>9.0095379999999992</v>
      </c>
      <c r="D545" s="4">
        <v>2.83583198</v>
      </c>
      <c r="E545" s="5">
        <f t="shared" si="113"/>
        <v>0.31475886776880241</v>
      </c>
      <c r="F545" s="2">
        <v>0.16476299999999999</v>
      </c>
      <c r="G545" s="3">
        <v>0.16476299999999999</v>
      </c>
      <c r="H545" s="3">
        <v>5.989245E-2</v>
      </c>
      <c r="I545" s="5">
        <f t="shared" si="116"/>
        <v>0.3635066732215364</v>
      </c>
    </row>
    <row r="546" spans="1:9" x14ac:dyDescent="0.25">
      <c r="A546" s="102" t="s">
        <v>70</v>
      </c>
      <c r="B546" s="1">
        <v>57.177135999999997</v>
      </c>
      <c r="C546" s="4">
        <v>57.175358000000003</v>
      </c>
      <c r="D546" s="4">
        <v>16.84700887</v>
      </c>
      <c r="E546" s="5">
        <f t="shared" si="113"/>
        <v>0.29465506573653633</v>
      </c>
      <c r="F546" s="30">
        <v>102.903023</v>
      </c>
      <c r="G546" s="31">
        <v>102.903023</v>
      </c>
      <c r="H546" s="31">
        <v>30.109227530000002</v>
      </c>
      <c r="I546" s="5">
        <f t="shared" si="116"/>
        <v>0.29259808557810785</v>
      </c>
    </row>
    <row r="547" spans="1:9" x14ac:dyDescent="0.25">
      <c r="A547" s="102" t="s">
        <v>103</v>
      </c>
      <c r="B547" s="1">
        <v>21.355143000000002</v>
      </c>
      <c r="C547" s="4">
        <v>21.355143000000002</v>
      </c>
      <c r="D547" s="4">
        <v>7.8909428799999999</v>
      </c>
      <c r="E547" s="5">
        <f t="shared" si="113"/>
        <v>0.36951018684351583</v>
      </c>
      <c r="F547" s="30">
        <v>102</v>
      </c>
      <c r="G547" s="31">
        <v>102</v>
      </c>
      <c r="H547" s="31">
        <v>20.498320510000003</v>
      </c>
      <c r="I547" s="5">
        <f t="shared" si="116"/>
        <v>0.20096392656862747</v>
      </c>
    </row>
    <row r="548" spans="1:9" x14ac:dyDescent="0.25">
      <c r="A548" s="102" t="s">
        <v>71</v>
      </c>
      <c r="B548" s="1">
        <v>13.847434</v>
      </c>
      <c r="C548" s="4">
        <v>15.135298000000001</v>
      </c>
      <c r="D548" s="4">
        <v>5.1426322400000002</v>
      </c>
      <c r="E548" s="5">
        <f t="shared" si="113"/>
        <v>0.33977740246673704</v>
      </c>
      <c r="F548" s="2">
        <v>13.988766999999999</v>
      </c>
      <c r="G548" s="3">
        <v>13.988766999999999</v>
      </c>
      <c r="H548" s="3">
        <v>3.4905430399999999</v>
      </c>
      <c r="I548" s="5">
        <f t="shared" si="116"/>
        <v>0.24952471079116553</v>
      </c>
    </row>
    <row r="549" spans="1:9" x14ac:dyDescent="0.25">
      <c r="A549" s="102" t="s">
        <v>72</v>
      </c>
      <c r="B549" s="1">
        <v>77.458276999999995</v>
      </c>
      <c r="C549" s="4">
        <v>77.458276999999995</v>
      </c>
      <c r="D549" s="4">
        <v>29.430328239999998</v>
      </c>
      <c r="E549" s="5">
        <f t="shared" si="113"/>
        <v>0.37995072159944893</v>
      </c>
      <c r="F549" s="2">
        <v>2.6438000000000001</v>
      </c>
      <c r="G549" s="3">
        <v>2.6438000000000001</v>
      </c>
      <c r="H549" s="3">
        <v>0.76020031999999993</v>
      </c>
      <c r="I549" s="5">
        <f t="shared" si="116"/>
        <v>0.28754078220742868</v>
      </c>
    </row>
    <row r="550" spans="1:9" x14ac:dyDescent="0.25">
      <c r="A550" s="102" t="s">
        <v>73</v>
      </c>
      <c r="B550" s="1">
        <v>3.7374740000000002</v>
      </c>
      <c r="C550" s="4">
        <v>3.7374740000000002</v>
      </c>
      <c r="D550" s="4">
        <v>1.4083568799999999</v>
      </c>
      <c r="E550" s="5">
        <f t="shared" si="113"/>
        <v>0.37682051567449026</v>
      </c>
      <c r="F550" s="30">
        <v>8.65</v>
      </c>
      <c r="G550" s="31">
        <v>8.65</v>
      </c>
      <c r="H550" s="31">
        <v>0.86801091000000008</v>
      </c>
      <c r="I550" s="5">
        <f t="shared" si="116"/>
        <v>0.10034808208092486</v>
      </c>
    </row>
    <row r="551" spans="1:9" x14ac:dyDescent="0.25">
      <c r="A551" s="103" t="s">
        <v>74</v>
      </c>
      <c r="B551" s="1">
        <v>15.990043</v>
      </c>
      <c r="C551" s="4">
        <v>15.962208</v>
      </c>
      <c r="D551" s="4">
        <v>4.5864178200000003</v>
      </c>
      <c r="E551" s="5">
        <f t="shared" si="113"/>
        <v>0.28732978670620007</v>
      </c>
      <c r="F551" s="30">
        <v>1.465157</v>
      </c>
      <c r="G551" s="31">
        <v>1.7929919999999999</v>
      </c>
      <c r="H551" s="31">
        <v>0.47978474999999998</v>
      </c>
      <c r="I551" s="5">
        <f t="shared" si="116"/>
        <v>0.26758889610215775</v>
      </c>
    </row>
    <row r="552" spans="1:9" x14ac:dyDescent="0.25">
      <c r="A552" s="102" t="s">
        <v>75</v>
      </c>
      <c r="B552" s="1">
        <v>9.2189650000000007</v>
      </c>
      <c r="C552" s="4">
        <v>12.691083000000001</v>
      </c>
      <c r="D552" s="4">
        <v>3.3017139900000001</v>
      </c>
      <c r="E552" s="5">
        <f t="shared" si="113"/>
        <v>0.26016014472523741</v>
      </c>
      <c r="F552" s="2">
        <v>21.355509000000001</v>
      </c>
      <c r="G552" s="3">
        <v>21.524349000000001</v>
      </c>
      <c r="H552" s="3">
        <v>10.056861550000001</v>
      </c>
      <c r="I552" s="5">
        <f t="shared" si="116"/>
        <v>0.46723185681481005</v>
      </c>
    </row>
    <row r="553" spans="1:9" x14ac:dyDescent="0.25">
      <c r="A553" s="104" t="s">
        <v>76</v>
      </c>
      <c r="B553" s="1">
        <v>4.9112799999999996</v>
      </c>
      <c r="C553" s="4">
        <v>4.9112799999999996</v>
      </c>
      <c r="D553" s="4">
        <v>1.53830135</v>
      </c>
      <c r="E553" s="5">
        <f t="shared" si="113"/>
        <v>0.3132180103761138</v>
      </c>
      <c r="F553" s="30">
        <v>23.681999999999999</v>
      </c>
      <c r="G553" s="31">
        <v>26.032</v>
      </c>
      <c r="H553" s="31">
        <v>6.6448893299999998</v>
      </c>
      <c r="I553" s="5">
        <f t="shared" si="116"/>
        <v>0.25525850222802704</v>
      </c>
    </row>
    <row r="554" spans="1:9" x14ac:dyDescent="0.25">
      <c r="A554" s="104" t="s">
        <v>110</v>
      </c>
      <c r="B554" s="1">
        <v>48.864710000000002</v>
      </c>
      <c r="C554" s="4">
        <v>48.864710000000002</v>
      </c>
      <c r="D554" s="4">
        <v>19.742028879999999</v>
      </c>
      <c r="E554" s="5">
        <f t="shared" si="113"/>
        <v>0.40401403957989312</v>
      </c>
      <c r="F554" s="30">
        <v>148.61337499999999</v>
      </c>
      <c r="G554" s="31">
        <v>178.61337499999999</v>
      </c>
      <c r="H554" s="31">
        <v>117.23062267</v>
      </c>
      <c r="I554" s="5">
        <f t="shared" si="116"/>
        <v>0.65633731331710188</v>
      </c>
    </row>
    <row r="555" spans="1:9" x14ac:dyDescent="0.25">
      <c r="A555" s="102" t="s">
        <v>77</v>
      </c>
      <c r="B555" s="1">
        <v>15.774905</v>
      </c>
      <c r="C555" s="4">
        <v>15.774905</v>
      </c>
      <c r="D555" s="4">
        <v>6.3100972100000003</v>
      </c>
      <c r="E555" s="5">
        <f t="shared" si="113"/>
        <v>0.40000857120851124</v>
      </c>
      <c r="F555" s="30">
        <v>5.5829069999999996</v>
      </c>
      <c r="G555" s="31">
        <v>5.5829069999999996</v>
      </c>
      <c r="H555" s="31">
        <v>0.90065968000000007</v>
      </c>
      <c r="I555" s="5">
        <f t="shared" si="116"/>
        <v>0.16132449994241355</v>
      </c>
    </row>
    <row r="556" spans="1:9" x14ac:dyDescent="0.25">
      <c r="A556" s="102" t="s">
        <v>78</v>
      </c>
      <c r="B556" s="1">
        <v>2.8408199999999999</v>
      </c>
      <c r="C556" s="4">
        <v>2.8408199999999999</v>
      </c>
      <c r="D556" s="4">
        <v>0.86264715000000003</v>
      </c>
      <c r="E556" s="5">
        <f t="shared" si="113"/>
        <v>0.30366131961898329</v>
      </c>
      <c r="F556" s="30" t="s">
        <v>16</v>
      </c>
      <c r="G556" s="31" t="s">
        <v>16</v>
      </c>
      <c r="H556" s="31" t="s">
        <v>16</v>
      </c>
      <c r="I556" s="5" t="s">
        <v>16</v>
      </c>
    </row>
    <row r="557" spans="1:9" x14ac:dyDescent="0.25">
      <c r="A557" s="102" t="s">
        <v>79</v>
      </c>
      <c r="B557" s="1">
        <v>63.767406999999999</v>
      </c>
      <c r="C557" s="4">
        <v>63.574064999999997</v>
      </c>
      <c r="D557" s="4">
        <v>24.272719840000001</v>
      </c>
      <c r="E557" s="5">
        <f t="shared" si="113"/>
        <v>0.38180223083107873</v>
      </c>
      <c r="F557" s="30">
        <v>12.817365000000001</v>
      </c>
      <c r="G557" s="31">
        <v>13.010707</v>
      </c>
      <c r="H557" s="31">
        <v>3.0921080499999998</v>
      </c>
      <c r="I557" s="5">
        <f t="shared" ref="I557" si="117">H557/G557</f>
        <v>0.23765872600159235</v>
      </c>
    </row>
    <row r="558" spans="1:9" x14ac:dyDescent="0.25">
      <c r="A558" s="102" t="s">
        <v>111</v>
      </c>
      <c r="B558" s="2">
        <v>1.4857370000000001</v>
      </c>
      <c r="C558" s="3">
        <v>1.4857370000000001</v>
      </c>
      <c r="D558" s="3">
        <v>0.61364300999999999</v>
      </c>
      <c r="E558" s="5">
        <f t="shared" si="113"/>
        <v>0.41302263455779853</v>
      </c>
      <c r="F558" s="30" t="s">
        <v>16</v>
      </c>
      <c r="G558" s="31" t="s">
        <v>16</v>
      </c>
      <c r="H558" s="31" t="s">
        <v>16</v>
      </c>
      <c r="I558" s="5" t="s">
        <v>16</v>
      </c>
    </row>
    <row r="559" spans="1:9" x14ac:dyDescent="0.25">
      <c r="A559" s="102" t="s">
        <v>112</v>
      </c>
      <c r="B559" s="2">
        <v>7.1764849999999996</v>
      </c>
      <c r="C559" s="3">
        <v>6.8614850000000001</v>
      </c>
      <c r="D559" s="3">
        <v>2.2881967599999999</v>
      </c>
      <c r="E559" s="5">
        <f t="shared" si="113"/>
        <v>0.33348418891828807</v>
      </c>
      <c r="F559" s="30">
        <v>0.5</v>
      </c>
      <c r="G559" s="31">
        <v>0.81499999999999995</v>
      </c>
      <c r="H559" s="31">
        <v>0.25194376000000002</v>
      </c>
      <c r="I559" s="5">
        <f t="shared" ref="I559" si="118">H559/G559</f>
        <v>0.30913344785276076</v>
      </c>
    </row>
    <row r="560" spans="1:9" x14ac:dyDescent="0.25">
      <c r="A560" s="102" t="s">
        <v>119</v>
      </c>
      <c r="B560" s="2">
        <v>0.99455499999999997</v>
      </c>
      <c r="C560" s="3">
        <v>0.99455499999999997</v>
      </c>
      <c r="D560" s="3">
        <v>0.15372316</v>
      </c>
      <c r="E560" s="5">
        <f t="shared" si="113"/>
        <v>0.15456476514622117</v>
      </c>
      <c r="F560" s="30" t="s">
        <v>16</v>
      </c>
      <c r="G560" s="31" t="s">
        <v>16</v>
      </c>
      <c r="H560" s="31" t="s">
        <v>16</v>
      </c>
      <c r="I560" s="5" t="s">
        <v>16</v>
      </c>
    </row>
    <row r="561" spans="1:9" x14ac:dyDescent="0.25">
      <c r="A561" s="102" t="s">
        <v>80</v>
      </c>
      <c r="B561" s="1">
        <v>69.2</v>
      </c>
      <c r="C561" s="4">
        <v>69.2</v>
      </c>
      <c r="D561" s="4">
        <v>38.399467460000004</v>
      </c>
      <c r="E561" s="5">
        <f t="shared" si="113"/>
        <v>0.55490559913294801</v>
      </c>
      <c r="F561" s="30">
        <v>11.524910999999999</v>
      </c>
      <c r="G561" s="31">
        <v>11.524910999999999</v>
      </c>
      <c r="H561" s="31">
        <v>0.35492953999999999</v>
      </c>
      <c r="I561" s="5">
        <f t="shared" ref="I561:I566" si="119">H561/G561</f>
        <v>3.0796727193815206E-2</v>
      </c>
    </row>
    <row r="562" spans="1:9" x14ac:dyDescent="0.25">
      <c r="A562" s="102" t="s">
        <v>81</v>
      </c>
      <c r="B562" s="1">
        <v>297.46612699999997</v>
      </c>
      <c r="C562" s="4">
        <v>297.46612699999997</v>
      </c>
      <c r="D562" s="4">
        <v>25.09802402</v>
      </c>
      <c r="E562" s="5">
        <f t="shared" si="113"/>
        <v>8.4372712527366195E-2</v>
      </c>
      <c r="F562" s="30">
        <v>53.478991000000001</v>
      </c>
      <c r="G562" s="31">
        <v>53.478991000000001</v>
      </c>
      <c r="H562" s="31">
        <v>0.85050706000000009</v>
      </c>
      <c r="I562" s="5">
        <f t="shared" si="119"/>
        <v>1.5903573423814224E-2</v>
      </c>
    </row>
    <row r="563" spans="1:9" x14ac:dyDescent="0.25">
      <c r="A563" s="102" t="s">
        <v>82</v>
      </c>
      <c r="B563" s="1">
        <v>16.176939000000001</v>
      </c>
      <c r="C563" s="4">
        <v>16.176939000000001</v>
      </c>
      <c r="D563" s="4">
        <v>4.7500149299999999</v>
      </c>
      <c r="E563" s="5">
        <f t="shared" si="113"/>
        <v>0.2936287841599699</v>
      </c>
      <c r="F563" s="30">
        <v>7.3</v>
      </c>
      <c r="G563" s="31">
        <v>7.3</v>
      </c>
      <c r="H563" s="31">
        <v>0.95917384999999999</v>
      </c>
      <c r="I563" s="5">
        <f t="shared" si="119"/>
        <v>0.13139367808219179</v>
      </c>
    </row>
    <row r="564" spans="1:9" x14ac:dyDescent="0.25">
      <c r="A564" s="102" t="s">
        <v>83</v>
      </c>
      <c r="B564" s="1">
        <v>34.890799999999999</v>
      </c>
      <c r="C564" s="4">
        <v>34.890799999999999</v>
      </c>
      <c r="D564" s="4">
        <v>9.544793949999999</v>
      </c>
      <c r="E564" s="5">
        <f t="shared" si="113"/>
        <v>0.27356191173604499</v>
      </c>
      <c r="F564" s="30">
        <v>9.923</v>
      </c>
      <c r="G564" s="31">
        <v>9.923</v>
      </c>
      <c r="H564" s="31">
        <v>0.69181166000000005</v>
      </c>
      <c r="I564" s="5">
        <f t="shared" si="119"/>
        <v>6.9717994558097351E-2</v>
      </c>
    </row>
    <row r="565" spans="1:9" x14ac:dyDescent="0.25">
      <c r="A565" s="102" t="s">
        <v>115</v>
      </c>
      <c r="B565" s="1">
        <v>1.5244800000000001</v>
      </c>
      <c r="C565" s="4">
        <v>1.5244800000000001</v>
      </c>
      <c r="D565" s="4">
        <v>2.043025E-2</v>
      </c>
      <c r="E565" s="5">
        <f t="shared" si="113"/>
        <v>1.3401454922334173E-2</v>
      </c>
      <c r="F565" s="30">
        <v>0.51190100000000005</v>
      </c>
      <c r="G565" s="31">
        <v>0.51190100000000005</v>
      </c>
      <c r="H565" s="31">
        <v>1.8297000000000001E-2</v>
      </c>
      <c r="I565" s="5">
        <f t="shared" si="119"/>
        <v>3.5743239415433843E-2</v>
      </c>
    </row>
    <row r="566" spans="1:9" x14ac:dyDescent="0.25">
      <c r="A566" s="102" t="s">
        <v>84</v>
      </c>
      <c r="B566" s="1">
        <v>133.14057</v>
      </c>
      <c r="C566" s="4">
        <v>133.06557000000001</v>
      </c>
      <c r="D566" s="4">
        <v>49.109486029999999</v>
      </c>
      <c r="E566" s="5">
        <f t="shared" si="113"/>
        <v>0.36906230537320811</v>
      </c>
      <c r="F566" s="30">
        <v>46.208545999999998</v>
      </c>
      <c r="G566" s="31">
        <v>46.283546000000001</v>
      </c>
      <c r="H566" s="31">
        <v>3.5107841200000003</v>
      </c>
      <c r="I566" s="5">
        <f t="shared" si="119"/>
        <v>7.5853827621591485E-2</v>
      </c>
    </row>
    <row r="567" spans="1:9" x14ac:dyDescent="0.25">
      <c r="A567" s="105" t="s">
        <v>29</v>
      </c>
      <c r="B567" s="73">
        <v>0.57230000000000003</v>
      </c>
      <c r="C567" s="74">
        <v>0.57230000000000003</v>
      </c>
      <c r="D567" s="74">
        <v>0.10936735</v>
      </c>
      <c r="E567" s="5">
        <f t="shared" si="113"/>
        <v>0.19110143281495717</v>
      </c>
      <c r="F567" s="92" t="s">
        <v>16</v>
      </c>
      <c r="G567" s="79" t="s">
        <v>16</v>
      </c>
      <c r="H567" s="79" t="s">
        <v>16</v>
      </c>
      <c r="I567" s="5" t="s">
        <v>16</v>
      </c>
    </row>
    <row r="568" spans="1:9" ht="15.75" thickBot="1" x14ac:dyDescent="0.3">
      <c r="A568" s="106" t="s">
        <v>116</v>
      </c>
      <c r="B568" s="24">
        <v>6.0336239999999997</v>
      </c>
      <c r="C568" s="25">
        <v>6.0336239999999997</v>
      </c>
      <c r="D568" s="25">
        <v>0.43977034999999998</v>
      </c>
      <c r="E568" s="8">
        <f t="shared" si="113"/>
        <v>7.2886601816752258E-2</v>
      </c>
      <c r="F568" s="93" t="s">
        <v>16</v>
      </c>
      <c r="G568" s="72" t="s">
        <v>16</v>
      </c>
      <c r="H568" s="72" t="s">
        <v>16</v>
      </c>
      <c r="I568" s="8" t="s">
        <v>16</v>
      </c>
    </row>
    <row r="569" spans="1:9" ht="15.75" thickBot="1" x14ac:dyDescent="0.3">
      <c r="A569" s="71" t="s">
        <v>106</v>
      </c>
      <c r="B569" s="81">
        <f>SUM(B570:B583)</f>
        <v>653.94109600000002</v>
      </c>
      <c r="C569" s="82">
        <f>SUM(C570:C583)</f>
        <v>686.47203100000013</v>
      </c>
      <c r="D569" s="82">
        <f>SUM(D570:D583)</f>
        <v>251.94847175999999</v>
      </c>
      <c r="E569" s="83">
        <f>D569/C569</f>
        <v>0.36701928175133464</v>
      </c>
      <c r="F569" s="67">
        <f>SUM(F570:F583)</f>
        <v>811.05143300000009</v>
      </c>
      <c r="G569" s="32">
        <f>SUM(G570:G583)</f>
        <v>843.98879999999997</v>
      </c>
      <c r="H569" s="32">
        <f>SUM(H570:H583)</f>
        <v>365.42713243000003</v>
      </c>
      <c r="I569" s="83">
        <f>H569/G569</f>
        <v>0.43297628171132135</v>
      </c>
    </row>
    <row r="570" spans="1:9" x14ac:dyDescent="0.25">
      <c r="A570" s="44" t="s">
        <v>85</v>
      </c>
      <c r="B570" s="20">
        <v>57.563889000000003</v>
      </c>
      <c r="C570" s="21">
        <v>57.478608999999999</v>
      </c>
      <c r="D570" s="21">
        <v>14.84605601</v>
      </c>
      <c r="E570" s="7">
        <f t="shared" ref="E570:E583" si="120">D570/C570</f>
        <v>0.25828836619898021</v>
      </c>
      <c r="F570" s="87">
        <v>23.479811000000002</v>
      </c>
      <c r="G570" s="78">
        <v>23.479811000000002</v>
      </c>
      <c r="H570" s="78">
        <v>0.47427621999999997</v>
      </c>
      <c r="I570" s="7">
        <f>H570/G570</f>
        <v>2.0199320173403437E-2</v>
      </c>
    </row>
    <row r="571" spans="1:9" x14ac:dyDescent="0.25">
      <c r="A571" s="39" t="s">
        <v>26</v>
      </c>
      <c r="B571" s="1">
        <v>0.96835899999999997</v>
      </c>
      <c r="C571" s="4">
        <v>1.268359</v>
      </c>
      <c r="D571" s="4">
        <v>0.67188709000000002</v>
      </c>
      <c r="E571" s="5">
        <f t="shared" si="120"/>
        <v>0.52972942991692418</v>
      </c>
      <c r="F571" s="30" t="s">
        <v>16</v>
      </c>
      <c r="G571" s="31" t="s">
        <v>16</v>
      </c>
      <c r="H571" s="31" t="s">
        <v>16</v>
      </c>
      <c r="I571" s="5" t="s">
        <v>16</v>
      </c>
    </row>
    <row r="572" spans="1:9" x14ac:dyDescent="0.25">
      <c r="A572" s="39" t="s">
        <v>86</v>
      </c>
      <c r="B572" s="1">
        <v>40.447951000000003</v>
      </c>
      <c r="C572" s="4">
        <v>40.374526000000003</v>
      </c>
      <c r="D572" s="4">
        <v>15.323910029999999</v>
      </c>
      <c r="E572" s="5">
        <f t="shared" si="120"/>
        <v>0.37954402312983188</v>
      </c>
      <c r="F572" s="16">
        <v>17.100000000000001</v>
      </c>
      <c r="G572" s="17">
        <v>22.505324999999999</v>
      </c>
      <c r="H572" s="17">
        <v>2.78749818</v>
      </c>
      <c r="I572" s="5">
        <f t="shared" ref="I572:I579" si="121">H572/G572</f>
        <v>0.12385949458628126</v>
      </c>
    </row>
    <row r="573" spans="1:9" x14ac:dyDescent="0.25">
      <c r="A573" s="39" t="s">
        <v>27</v>
      </c>
      <c r="B573" s="1">
        <v>155.85922500000001</v>
      </c>
      <c r="C573" s="4">
        <v>155.87077500000001</v>
      </c>
      <c r="D573" s="4">
        <v>52.923542249999997</v>
      </c>
      <c r="E573" s="5">
        <f t="shared" si="120"/>
        <v>0.33953473478270696</v>
      </c>
      <c r="F573" s="16">
        <v>202.98831799999999</v>
      </c>
      <c r="G573" s="17">
        <v>202.98831799999999</v>
      </c>
      <c r="H573" s="17">
        <v>94.669190510000007</v>
      </c>
      <c r="I573" s="5">
        <f t="shared" si="121"/>
        <v>0.46637753070105253</v>
      </c>
    </row>
    <row r="574" spans="1:9" x14ac:dyDescent="0.25">
      <c r="A574" s="39" t="s">
        <v>87</v>
      </c>
      <c r="B574" s="1">
        <v>9.6599789999999999</v>
      </c>
      <c r="C574" s="4">
        <v>9.6599789999999999</v>
      </c>
      <c r="D574" s="4">
        <v>2.8232077999999996</v>
      </c>
      <c r="E574" s="5">
        <f t="shared" si="120"/>
        <v>0.29225817157573525</v>
      </c>
      <c r="F574" s="16">
        <v>45.3</v>
      </c>
      <c r="G574" s="17">
        <v>67.3</v>
      </c>
      <c r="H574" s="17">
        <v>51.1293632</v>
      </c>
      <c r="I574" s="5">
        <f t="shared" si="121"/>
        <v>0.75972307875185741</v>
      </c>
    </row>
    <row r="575" spans="1:9" x14ac:dyDescent="0.25">
      <c r="A575" s="39" t="s">
        <v>88</v>
      </c>
      <c r="B575" s="11">
        <v>1.1518569999999999</v>
      </c>
      <c r="C575" s="12">
        <v>1.1518569999999999</v>
      </c>
      <c r="D575" s="12">
        <v>0.42806569</v>
      </c>
      <c r="E575" s="5">
        <f t="shared" si="120"/>
        <v>0.37163093161737959</v>
      </c>
      <c r="F575" s="11">
        <v>0.18859999999999999</v>
      </c>
      <c r="G575" s="12">
        <v>0.18859999999999999</v>
      </c>
      <c r="H575" s="12">
        <v>5.0076000000000002E-2</v>
      </c>
      <c r="I575" s="5">
        <f t="shared" si="121"/>
        <v>0.26551431601272535</v>
      </c>
    </row>
    <row r="576" spans="1:9" x14ac:dyDescent="0.25">
      <c r="A576" s="39" t="s">
        <v>89</v>
      </c>
      <c r="B576" s="1">
        <v>10.597334999999999</v>
      </c>
      <c r="C576" s="4">
        <v>10.597334999999999</v>
      </c>
      <c r="D576" s="4">
        <v>3.8474409600000001</v>
      </c>
      <c r="E576" s="5">
        <f t="shared" si="120"/>
        <v>0.36305740641397111</v>
      </c>
      <c r="F576" s="16">
        <v>8.6</v>
      </c>
      <c r="G576" s="17">
        <v>8.6</v>
      </c>
      <c r="H576" s="17">
        <v>0.90479541000000008</v>
      </c>
      <c r="I576" s="5">
        <f t="shared" si="121"/>
        <v>0.10520876860465117</v>
      </c>
    </row>
    <row r="577" spans="1:9" x14ac:dyDescent="0.25">
      <c r="A577" s="39" t="s">
        <v>105</v>
      </c>
      <c r="B577" s="1">
        <v>70.203199999999995</v>
      </c>
      <c r="C577" s="4">
        <v>102.893332</v>
      </c>
      <c r="D577" s="4">
        <v>46.699310329999996</v>
      </c>
      <c r="E577" s="5">
        <f t="shared" si="120"/>
        <v>0.45386138656681851</v>
      </c>
      <c r="F577" s="16">
        <v>470</v>
      </c>
      <c r="G577" s="17">
        <v>470</v>
      </c>
      <c r="H577" s="17">
        <v>200.44678325999999</v>
      </c>
      <c r="I577" s="5">
        <f t="shared" si="121"/>
        <v>0.42648251757446809</v>
      </c>
    </row>
    <row r="578" spans="1:9" x14ac:dyDescent="0.25">
      <c r="A578" s="39" t="s">
        <v>35</v>
      </c>
      <c r="B578" s="1">
        <v>108.389374</v>
      </c>
      <c r="C578" s="4">
        <v>108.389374</v>
      </c>
      <c r="D578" s="4">
        <v>47.023610640000001</v>
      </c>
      <c r="E578" s="5">
        <f t="shared" si="120"/>
        <v>0.4338396736196668</v>
      </c>
      <c r="F578" s="16">
        <v>12.551062999999999</v>
      </c>
      <c r="G578" s="17">
        <v>12.551062999999999</v>
      </c>
      <c r="H578" s="17">
        <v>0.64006193999999994</v>
      </c>
      <c r="I578" s="5">
        <f t="shared" si="121"/>
        <v>5.0996631918746642E-2</v>
      </c>
    </row>
    <row r="579" spans="1:9" x14ac:dyDescent="0.25">
      <c r="A579" s="39" t="s">
        <v>32</v>
      </c>
      <c r="B579" s="1">
        <v>116.432492</v>
      </c>
      <c r="C579" s="4">
        <v>116.432492</v>
      </c>
      <c r="D579" s="4">
        <v>37.97129752</v>
      </c>
      <c r="E579" s="5">
        <f t="shared" si="120"/>
        <v>0.32612286199285334</v>
      </c>
      <c r="F579" s="16">
        <v>4.4767409999999996</v>
      </c>
      <c r="G579" s="17">
        <v>4.4767409999999996</v>
      </c>
      <c r="H579" s="17">
        <v>0.27309565999999996</v>
      </c>
      <c r="I579" s="5">
        <f t="shared" si="121"/>
        <v>6.1003229804896017E-2</v>
      </c>
    </row>
    <row r="580" spans="1:9" x14ac:dyDescent="0.25">
      <c r="A580" s="39" t="s">
        <v>117</v>
      </c>
      <c r="B580" s="1">
        <v>0.76820500000000003</v>
      </c>
      <c r="C580" s="4">
        <v>0.76820500000000003</v>
      </c>
      <c r="D580" s="4">
        <v>0</v>
      </c>
      <c r="E580" s="5">
        <f t="shared" si="120"/>
        <v>0</v>
      </c>
      <c r="F580" s="30" t="s">
        <v>16</v>
      </c>
      <c r="G580" s="31" t="s">
        <v>16</v>
      </c>
      <c r="H580" s="31" t="s">
        <v>16</v>
      </c>
      <c r="I580" s="5" t="s">
        <v>16</v>
      </c>
    </row>
    <row r="581" spans="1:9" x14ac:dyDescent="0.25">
      <c r="A581" s="39" t="s">
        <v>30</v>
      </c>
      <c r="B581" s="1">
        <v>25.132982999999999</v>
      </c>
      <c r="C581" s="4">
        <v>24.372502999999998</v>
      </c>
      <c r="D581" s="4">
        <v>7.8578441100000003</v>
      </c>
      <c r="E581" s="5">
        <f t="shared" si="120"/>
        <v>0.32240611930584234</v>
      </c>
      <c r="F581" s="16">
        <v>10.72</v>
      </c>
      <c r="G581" s="17">
        <v>11.48048</v>
      </c>
      <c r="H581" s="17">
        <v>1.26903419</v>
      </c>
      <c r="I581" s="5">
        <f t="shared" ref="I581:I583" si="122">H581/G581</f>
        <v>0.11053842609368249</v>
      </c>
    </row>
    <row r="582" spans="1:9" x14ac:dyDescent="0.25">
      <c r="A582" s="39" t="s">
        <v>90</v>
      </c>
      <c r="B582" s="1">
        <v>4.6755000000000004</v>
      </c>
      <c r="C582" s="4">
        <v>5.4239369999999996</v>
      </c>
      <c r="D582" s="4">
        <v>1.5884371399999999</v>
      </c>
      <c r="E582" s="5">
        <f t="shared" si="120"/>
        <v>0.29285685656009647</v>
      </c>
      <c r="F582" s="16">
        <v>1.5468999999999999</v>
      </c>
      <c r="G582" s="17">
        <v>2.6984629999999998</v>
      </c>
      <c r="H582" s="17">
        <v>8.2044439999999996E-2</v>
      </c>
      <c r="I582" s="5">
        <f t="shared" si="122"/>
        <v>3.0404137466402172E-2</v>
      </c>
    </row>
    <row r="583" spans="1:9" ht="15.75" thickBot="1" x14ac:dyDescent="0.3">
      <c r="A583" s="39" t="s">
        <v>91</v>
      </c>
      <c r="B583" s="22">
        <v>52.090747</v>
      </c>
      <c r="C583" s="23">
        <v>51.790748000000001</v>
      </c>
      <c r="D583" s="23">
        <v>19.943862190000001</v>
      </c>
      <c r="E583" s="50">
        <f t="shared" si="120"/>
        <v>0.3850854247171715</v>
      </c>
      <c r="F583" s="57">
        <v>14.1</v>
      </c>
      <c r="G583" s="58">
        <v>17.719999000000001</v>
      </c>
      <c r="H583" s="58">
        <v>12.700913419999999</v>
      </c>
      <c r="I583" s="50">
        <f t="shared" si="122"/>
        <v>0.71675587679209229</v>
      </c>
    </row>
    <row r="584" spans="1:9" ht="15.75" thickBot="1" x14ac:dyDescent="0.3">
      <c r="A584" s="13" t="s">
        <v>107</v>
      </c>
      <c r="B584" s="52">
        <f>SUM(B585:B590)</f>
        <v>83.692188000000002</v>
      </c>
      <c r="C584" s="53">
        <f t="shared" ref="C584:D584" si="123">SUM(C585:C590)</f>
        <v>83.108714000000006</v>
      </c>
      <c r="D584" s="53">
        <f t="shared" si="123"/>
        <v>25.432094979999999</v>
      </c>
      <c r="E584" s="54">
        <f>D584/C584</f>
        <v>0.30600996882228254</v>
      </c>
      <c r="F584" s="56">
        <f>SUM(F585:F590)</f>
        <v>24.779063000000001</v>
      </c>
      <c r="G584" s="55">
        <f t="shared" ref="G584:H584" si="124">SUM(G585:G590)</f>
        <v>21.779063000000001</v>
      </c>
      <c r="H584" s="55">
        <f t="shared" si="124"/>
        <v>10.201741479999999</v>
      </c>
      <c r="I584" s="54">
        <f>H584/G584</f>
        <v>0.46841966892698728</v>
      </c>
    </row>
    <row r="585" spans="1:9" x14ac:dyDescent="0.25">
      <c r="A585" s="39" t="s">
        <v>92</v>
      </c>
      <c r="B585" s="26">
        <v>24.682922000000001</v>
      </c>
      <c r="C585" s="27">
        <v>24.335972000000002</v>
      </c>
      <c r="D585" s="27">
        <v>9.5281278599999997</v>
      </c>
      <c r="E585" s="51">
        <f t="shared" ref="E585:E597" si="125">D585/C585</f>
        <v>0.39152444208926601</v>
      </c>
      <c r="F585" s="99" t="s">
        <v>16</v>
      </c>
      <c r="G585" s="100" t="s">
        <v>16</v>
      </c>
      <c r="H585" s="100" t="s">
        <v>16</v>
      </c>
      <c r="I585" s="51" t="s">
        <v>16</v>
      </c>
    </row>
    <row r="586" spans="1:9" x14ac:dyDescent="0.25">
      <c r="A586" s="39" t="s">
        <v>37</v>
      </c>
      <c r="B586" s="1">
        <v>8.9362290000000009</v>
      </c>
      <c r="C586" s="4">
        <v>8.7857900000000004</v>
      </c>
      <c r="D586" s="4">
        <v>2.4426027599999998</v>
      </c>
      <c r="E586" s="5">
        <f t="shared" si="125"/>
        <v>0.27801743041889226</v>
      </c>
      <c r="F586" s="2" t="s">
        <v>16</v>
      </c>
      <c r="G586" s="3" t="s">
        <v>16</v>
      </c>
      <c r="H586" s="3" t="s">
        <v>16</v>
      </c>
      <c r="I586" s="5" t="s">
        <v>16</v>
      </c>
    </row>
    <row r="587" spans="1:9" x14ac:dyDescent="0.25">
      <c r="A587" s="39" t="s">
        <v>93</v>
      </c>
      <c r="B587" s="1">
        <v>25.351489999999998</v>
      </c>
      <c r="C587" s="4">
        <v>25.351489999999998</v>
      </c>
      <c r="D587" s="4">
        <v>6.2663363399999996</v>
      </c>
      <c r="E587" s="5">
        <f t="shared" si="125"/>
        <v>0.24717822660522124</v>
      </c>
      <c r="F587" s="2">
        <v>20.088998</v>
      </c>
      <c r="G587" s="3">
        <v>18.088998</v>
      </c>
      <c r="H587" s="3">
        <v>8.0181097799999996</v>
      </c>
      <c r="I587" s="5">
        <v>0.23828704055360059</v>
      </c>
    </row>
    <row r="588" spans="1:9" x14ac:dyDescent="0.25">
      <c r="A588" s="45" t="s">
        <v>94</v>
      </c>
      <c r="B588" s="1">
        <v>10.34689</v>
      </c>
      <c r="C588" s="4">
        <v>10.34689</v>
      </c>
      <c r="D588" s="4">
        <v>1.88025683</v>
      </c>
      <c r="E588" s="5">
        <f t="shared" si="125"/>
        <v>0.18172193093770206</v>
      </c>
      <c r="F588" s="2" t="s">
        <v>16</v>
      </c>
      <c r="G588" s="3" t="s">
        <v>16</v>
      </c>
      <c r="H588" s="3" t="s">
        <v>16</v>
      </c>
      <c r="I588" s="5" t="s">
        <v>16</v>
      </c>
    </row>
    <row r="589" spans="1:9" x14ac:dyDescent="0.25">
      <c r="A589" s="46" t="s">
        <v>95</v>
      </c>
      <c r="B589" s="1">
        <v>7.9173999999999998</v>
      </c>
      <c r="C589" s="4">
        <v>7.831315</v>
      </c>
      <c r="D589" s="4">
        <v>2.7037790199999998</v>
      </c>
      <c r="E589" s="5">
        <f t="shared" si="125"/>
        <v>0.34525223669332672</v>
      </c>
      <c r="F589" s="2" t="s">
        <v>16</v>
      </c>
      <c r="G589" s="3" t="s">
        <v>16</v>
      </c>
      <c r="H589" s="3" t="s">
        <v>16</v>
      </c>
      <c r="I589" s="5" t="s">
        <v>16</v>
      </c>
    </row>
    <row r="590" spans="1:9" ht="15.75" thickBot="1" x14ac:dyDescent="0.3">
      <c r="A590" s="47" t="s">
        <v>96</v>
      </c>
      <c r="B590" s="24">
        <v>6.4572570000000002</v>
      </c>
      <c r="C590" s="25">
        <v>6.4572570000000002</v>
      </c>
      <c r="D590" s="25">
        <v>2.6109921699999998</v>
      </c>
      <c r="E590" s="8">
        <f t="shared" si="125"/>
        <v>0.40435004677682795</v>
      </c>
      <c r="F590" s="18">
        <v>4.6900649999999997</v>
      </c>
      <c r="G590" s="19">
        <v>3.6900650000000002</v>
      </c>
      <c r="H590" s="19">
        <v>2.1836317000000003</v>
      </c>
      <c r="I590" s="10">
        <v>0.16653881435692869</v>
      </c>
    </row>
    <row r="591" spans="1:9" ht="15.75" thickBot="1" x14ac:dyDescent="0.3">
      <c r="A591" s="13" t="s">
        <v>120</v>
      </c>
      <c r="B591" s="81">
        <f>SUM(B592:B593)</f>
        <v>1196.4656239999999</v>
      </c>
      <c r="C591" s="82">
        <f t="shared" ref="C591:D591" si="126">SUM(C592:C593)</f>
        <v>1196.4656239999999</v>
      </c>
      <c r="D591" s="82">
        <f t="shared" si="126"/>
        <v>560.26794700000005</v>
      </c>
      <c r="E591" s="83">
        <f t="shared" si="125"/>
        <v>0.46826915521979101</v>
      </c>
      <c r="F591" s="84">
        <f>SUM(F592:F593)</f>
        <v>2879.1656069999999</v>
      </c>
      <c r="G591" s="84">
        <f t="shared" ref="G591:H591" si="127">SUM(G592:G593)</f>
        <v>2879.1656069999999</v>
      </c>
      <c r="H591" s="84">
        <f t="shared" si="127"/>
        <v>1001.899447</v>
      </c>
      <c r="I591" s="83">
        <f>H591/G591</f>
        <v>0.34798256986820142</v>
      </c>
    </row>
    <row r="592" spans="1:9" x14ac:dyDescent="0.25">
      <c r="A592" s="45" t="s">
        <v>100</v>
      </c>
      <c r="B592" s="20">
        <v>709.54420000000005</v>
      </c>
      <c r="C592" s="21">
        <v>709.54420000000005</v>
      </c>
      <c r="D592" s="21">
        <v>285.986694</v>
      </c>
      <c r="E592" s="7">
        <f t="shared" si="125"/>
        <v>0.40305691174700603</v>
      </c>
      <c r="F592" s="90">
        <v>1633.8910000000001</v>
      </c>
      <c r="G592" s="91">
        <v>1633.8910000000001</v>
      </c>
      <c r="H592" s="91">
        <v>516.67899999999997</v>
      </c>
      <c r="I592" s="7">
        <f t="shared" ref="I592:I593" si="128">H592/G592</f>
        <v>0.31622611300264214</v>
      </c>
    </row>
    <row r="593" spans="1:9" ht="15.75" thickBot="1" x14ac:dyDescent="0.3">
      <c r="A593" s="45" t="s">
        <v>101</v>
      </c>
      <c r="B593" s="24">
        <v>486.921424</v>
      </c>
      <c r="C593" s="25">
        <v>486.921424</v>
      </c>
      <c r="D593" s="25">
        <v>274.28125299999999</v>
      </c>
      <c r="E593" s="8">
        <f t="shared" si="125"/>
        <v>0.56329674456879097</v>
      </c>
      <c r="F593" s="76">
        <v>1245.2746070000001</v>
      </c>
      <c r="G593" s="77">
        <v>1245.2746070000001</v>
      </c>
      <c r="H593" s="77">
        <v>485.22044699999998</v>
      </c>
      <c r="I593" s="8">
        <f t="shared" si="128"/>
        <v>0.38964935466639605</v>
      </c>
    </row>
    <row r="594" spans="1:9" ht="15.75" thickBot="1" x14ac:dyDescent="0.3">
      <c r="A594" s="13" t="s">
        <v>121</v>
      </c>
      <c r="B594" s="81">
        <f>SUM(B595:B597)</f>
        <v>411.21518500000002</v>
      </c>
      <c r="C594" s="82">
        <f t="shared" ref="C594:D594" si="129">SUM(C595:C597)</f>
        <v>410.83938000000001</v>
      </c>
      <c r="D594" s="82">
        <f t="shared" si="129"/>
        <v>120.78689565000002</v>
      </c>
      <c r="E594" s="68">
        <f t="shared" si="125"/>
        <v>0.29400028704648523</v>
      </c>
      <c r="F594" s="67">
        <f>SUM(F595:F597)</f>
        <v>341.12758500000001</v>
      </c>
      <c r="G594" s="32">
        <f t="shared" ref="G594:H594" si="130">SUM(G595:G597)</f>
        <v>341.50338999999997</v>
      </c>
      <c r="H594" s="32">
        <f t="shared" si="130"/>
        <v>44.498737759999997</v>
      </c>
      <c r="I594" s="83">
        <f>H594/G594</f>
        <v>0.13030247740732531</v>
      </c>
    </row>
    <row r="595" spans="1:9" x14ac:dyDescent="0.25">
      <c r="A595" s="44" t="s">
        <v>97</v>
      </c>
      <c r="B595" s="20">
        <v>275.58686</v>
      </c>
      <c r="C595" s="21">
        <v>275.21105499999999</v>
      </c>
      <c r="D595" s="21">
        <v>81.315070900000009</v>
      </c>
      <c r="E595" s="7">
        <f t="shared" si="125"/>
        <v>0.29546440603557883</v>
      </c>
      <c r="F595" s="87">
        <v>111.127585</v>
      </c>
      <c r="G595" s="78">
        <v>111.50339</v>
      </c>
      <c r="H595" s="78">
        <v>6.50371861</v>
      </c>
      <c r="I595" s="7">
        <f t="shared" ref="I595" si="131">H595/G595</f>
        <v>5.8327541521383343E-2</v>
      </c>
    </row>
    <row r="596" spans="1:9" x14ac:dyDescent="0.25">
      <c r="A596" s="39" t="s">
        <v>98</v>
      </c>
      <c r="B596" s="11">
        <v>2.8824429999999999</v>
      </c>
      <c r="C596" s="12">
        <v>2.8824429999999999</v>
      </c>
      <c r="D596" s="12">
        <v>0.79249682999999993</v>
      </c>
      <c r="E596" s="5">
        <f t="shared" si="125"/>
        <v>0.27493928934587775</v>
      </c>
      <c r="F596" s="36" t="s">
        <v>16</v>
      </c>
      <c r="G596" s="37" t="s">
        <v>16</v>
      </c>
      <c r="H596" s="37" t="s">
        <v>16</v>
      </c>
      <c r="I596" s="5" t="s">
        <v>16</v>
      </c>
    </row>
    <row r="597" spans="1:9" ht="15.75" thickBot="1" x14ac:dyDescent="0.3">
      <c r="A597" s="47" t="s">
        <v>99</v>
      </c>
      <c r="B597" s="85">
        <v>132.74588199999999</v>
      </c>
      <c r="C597" s="86">
        <v>132.74588199999999</v>
      </c>
      <c r="D597" s="86">
        <v>38.679327919999999</v>
      </c>
      <c r="E597" s="8">
        <f t="shared" si="125"/>
        <v>0.29137874062262814</v>
      </c>
      <c r="F597" s="88">
        <v>230</v>
      </c>
      <c r="G597" s="89">
        <v>230</v>
      </c>
      <c r="H597" s="89">
        <v>37.995019149999997</v>
      </c>
      <c r="I597" s="8">
        <f>H597/G597</f>
        <v>0.16519573543478261</v>
      </c>
    </row>
    <row r="598" spans="1:9" x14ac:dyDescent="0.25">
      <c r="A598" s="108" t="s">
        <v>122</v>
      </c>
      <c r="B598" s="109"/>
      <c r="C598" s="109"/>
      <c r="D598" s="109"/>
      <c r="E598" s="109"/>
      <c r="F598" s="110" t="s">
        <v>118</v>
      </c>
      <c r="G598" s="110"/>
      <c r="H598" s="110"/>
      <c r="I598" s="110"/>
    </row>
    <row r="599" spans="1:9" x14ac:dyDescent="0.25">
      <c r="A599" s="111" t="s">
        <v>40</v>
      </c>
      <c r="B599" s="112"/>
      <c r="C599" s="112"/>
      <c r="D599" s="112"/>
      <c r="E599" s="112"/>
      <c r="F599" s="112"/>
      <c r="G599" s="112"/>
      <c r="H599" s="112"/>
      <c r="I599" s="112"/>
    </row>
  </sheetData>
  <mergeCells count="69">
    <mergeCell ref="A358:E358"/>
    <mergeCell ref="F358:I358"/>
    <mergeCell ref="A359:I359"/>
    <mergeCell ref="A240:I240"/>
    <mergeCell ref="A246:I246"/>
    <mergeCell ref="A247:I247"/>
    <mergeCell ref="A248:A249"/>
    <mergeCell ref="B248:E248"/>
    <mergeCell ref="F248:I248"/>
    <mergeCell ref="A241:I241"/>
    <mergeCell ref="A242:I242"/>
    <mergeCell ref="A243:I243"/>
    <mergeCell ref="A244:I244"/>
    <mergeCell ref="A245:I245"/>
    <mergeCell ref="A238:E238"/>
    <mergeCell ref="F238:I238"/>
    <mergeCell ref="A239:I239"/>
    <mergeCell ref="A120:I120"/>
    <mergeCell ref="A126:I126"/>
    <mergeCell ref="A127:I127"/>
    <mergeCell ref="A128:A129"/>
    <mergeCell ref="B128:E128"/>
    <mergeCell ref="F128:I128"/>
    <mergeCell ref="A121:I121"/>
    <mergeCell ref="A122:I122"/>
    <mergeCell ref="A123:I123"/>
    <mergeCell ref="A124:I124"/>
    <mergeCell ref="A125:I125"/>
    <mergeCell ref="A118:E118"/>
    <mergeCell ref="F118:I118"/>
    <mergeCell ref="A119:I119"/>
    <mergeCell ref="A1:I1"/>
    <mergeCell ref="A2:I2"/>
    <mergeCell ref="A3:I3"/>
    <mergeCell ref="A4:I4"/>
    <mergeCell ref="A5:I5"/>
    <mergeCell ref="A6:I6"/>
    <mergeCell ref="A7:I7"/>
    <mergeCell ref="A8:A9"/>
    <mergeCell ref="B8:E8"/>
    <mergeCell ref="F8:I8"/>
    <mergeCell ref="A361:I361"/>
    <mergeCell ref="A362:I362"/>
    <mergeCell ref="A363:I363"/>
    <mergeCell ref="A364:I364"/>
    <mergeCell ref="A365:I365"/>
    <mergeCell ref="F478:I478"/>
    <mergeCell ref="A479:I479"/>
    <mergeCell ref="A366:I366"/>
    <mergeCell ref="A367:I367"/>
    <mergeCell ref="A368:A369"/>
    <mergeCell ref="B368:E368"/>
    <mergeCell ref="F368:I368"/>
    <mergeCell ref="A598:E598"/>
    <mergeCell ref="F598:I598"/>
    <mergeCell ref="A599:I599"/>
    <mergeCell ref="A480:I480"/>
    <mergeCell ref="A360:I360"/>
    <mergeCell ref="A486:I486"/>
    <mergeCell ref="A487:I487"/>
    <mergeCell ref="A488:A489"/>
    <mergeCell ref="B488:E488"/>
    <mergeCell ref="F488:I488"/>
    <mergeCell ref="A481:I481"/>
    <mergeCell ref="A482:I482"/>
    <mergeCell ref="A483:I483"/>
    <mergeCell ref="A484:I484"/>
    <mergeCell ref="A485:I485"/>
    <mergeCell ref="A478:E478"/>
  </mergeCells>
  <printOptions horizontalCentered="1"/>
  <pageMargins left="0.19685039370078741" right="0.19685039370078741" top="0.35433070866141736" bottom="0.35433070866141736" header="0" footer="0"/>
  <pageSetup scale="80" orientation="portrait" r:id="rId1"/>
  <rowBreaks count="4" manualBreakCount="4">
    <brk id="120" max="16383" man="1"/>
    <brk id="240" max="16383" man="1"/>
    <brk id="360" max="16383" man="1"/>
    <brk id="480" max="16383" man="1"/>
  </rowBreaks>
  <ignoredErrors>
    <ignoredError sqref="E104 E10:E12 E43 E111 E89 E114 E130:E132 E163 E209 E224 E231:E234 E250:E252 E351 E354 E344 E283 E329 E370:E372 E449 E464 E471 E474 E403 E490:E492 E523 E569 E584 E591 E59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Abril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Melquiades Gonzalez</dc:creator>
  <cp:lastModifiedBy>Melquiades Gonzalez</cp:lastModifiedBy>
  <cp:lastPrinted>2025-05-05T20:41:47Z</cp:lastPrinted>
  <dcterms:created xsi:type="dcterms:W3CDTF">2016-04-07T16:05:41Z</dcterms:created>
  <dcterms:modified xsi:type="dcterms:W3CDTF">2026-06-12T16:02:40Z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