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NF" sheetId="1" r:id="rId4"/>
    <sheet state="visible" name="GC" sheetId="2" r:id="rId5"/>
    <sheet state="visible" name="Gasto de Capital" sheetId="3" r:id="rId6"/>
    <sheet state="visible" name="Gasto de Transferencias" sheetId="4" r:id="rId7"/>
  </sheets>
  <definedNames/>
  <calcPr/>
  <extLst>
    <ext uri="GoogleSheetsCustomDataVersion2">
      <go:sheetsCustomData xmlns:go="http://customooxmlschemas.google.com/" r:id="rId8" roundtripDataChecksum="vqwJQyiseCYWqojcoz9w5Tf6Z6TeLm95rWW6r4aDK3A="/>
    </ext>
  </extLst>
</workbook>
</file>

<file path=xl/sharedStrings.xml><?xml version="1.0" encoding="utf-8"?>
<sst xmlns="http://schemas.openxmlformats.org/spreadsheetml/2006/main" count="270" uniqueCount="158">
  <si>
    <t xml:space="preserve"> </t>
  </si>
  <si>
    <t>Cuadro No. 1</t>
  </si>
  <si>
    <t>BALANCE FISCAL CONSOLIDADO PRELIMINAR</t>
  </si>
  <si>
    <t>SECTOR PÚBLICO NO FINANCIERO</t>
  </si>
  <si>
    <t>(En millones de Balboas)</t>
  </si>
  <si>
    <t>Marzo</t>
  </si>
  <si>
    <t>Diferencia</t>
  </si>
  <si>
    <t>Detalle</t>
  </si>
  <si>
    <t>Preliminar</t>
  </si>
  <si>
    <t>Revisado</t>
  </si>
  <si>
    <t>Absoluta</t>
  </si>
  <si>
    <t>Porcentual</t>
  </si>
  <si>
    <t>1</t>
  </si>
  <si>
    <t>2</t>
  </si>
  <si>
    <t>3= (1-2)</t>
  </si>
  <si>
    <t>4=3/2</t>
  </si>
  <si>
    <t>Ingresos Totales</t>
  </si>
  <si>
    <t>Ingresos Corrientes Gobierno General</t>
  </si>
  <si>
    <t>Gobierno Central</t>
  </si>
  <si>
    <t>CSS</t>
  </si>
  <si>
    <t>Agencias Consolidadas</t>
  </si>
  <si>
    <t xml:space="preserve">Balance Operacional de las Empresas Públicas </t>
  </si>
  <si>
    <t>Agencias no Consolidadas y Otros</t>
  </si>
  <si>
    <t xml:space="preserve">Ingresos de Capital </t>
  </si>
  <si>
    <r>
      <rPr>
        <rFont val="Arial"/>
        <color theme="1"/>
        <sz val="10.0"/>
      </rPr>
      <t xml:space="preserve">Concesión Neta de Préstamos </t>
    </r>
    <r>
      <rPr>
        <rFont val="Arial"/>
        <color theme="1"/>
        <sz val="10.0"/>
        <vertAlign val="superscript"/>
      </rPr>
      <t>1/</t>
    </r>
  </si>
  <si>
    <t>Donaciones</t>
  </si>
  <si>
    <t>Gastos Totales</t>
  </si>
  <si>
    <t xml:space="preserve">Gastos Corrientes </t>
  </si>
  <si>
    <t>Gastos Corrientes (excluye pago de intereses)</t>
  </si>
  <si>
    <t xml:space="preserve">Gobierno Central    </t>
  </si>
  <si>
    <t xml:space="preserve"> Intereses</t>
  </si>
  <si>
    <t>Intereses Externos</t>
  </si>
  <si>
    <t>Intereses Internos</t>
  </si>
  <si>
    <t>Gastos de Capital</t>
  </si>
  <si>
    <t>%   del PIB</t>
  </si>
  <si>
    <t xml:space="preserve">Ahorro Corriente del Gobierno General  </t>
  </si>
  <si>
    <t xml:space="preserve">Ahorro Corriente del SPNF </t>
  </si>
  <si>
    <t>% del PIB</t>
  </si>
  <si>
    <t>Ahorro Total (Ingresos Totales menos Gastos Corrientes)</t>
  </si>
  <si>
    <t xml:space="preserve">Balance Primario  </t>
  </si>
  <si>
    <r>
      <rPr>
        <rFont val="Arial"/>
        <b/>
        <color theme="1"/>
        <sz val="10.0"/>
      </rPr>
      <t xml:space="preserve">Balance Total </t>
    </r>
    <r>
      <rPr>
        <rFont val="Arial"/>
        <b/>
        <color theme="1"/>
        <sz val="10.0"/>
        <vertAlign val="superscript"/>
      </rPr>
      <t>2/</t>
    </r>
  </si>
  <si>
    <t>PIB Nominal Estimado para el 2026</t>
  </si>
  <si>
    <t>Fuente: CGR, Superintendencia de Bancos, BNP, CA, Entidades Descentralizadas, MEF.</t>
  </si>
  <si>
    <t>1/ Incluye concesión de préstamos de instituciones como IFARHU, BHN y BDA .</t>
  </si>
  <si>
    <t>2/ Conciliado por registros financieros.</t>
  </si>
  <si>
    <t>Nota: Contiene los ingresos del Subsistema Mixto.</t>
  </si>
  <si>
    <t>Financiamiento del Sector Pùblico No Financiero</t>
  </si>
  <si>
    <t xml:space="preserve"> (En millones de Balboas)</t>
  </si>
  <si>
    <t xml:space="preserve"> Preliminar</t>
  </si>
  <si>
    <t>TOTAL</t>
  </si>
  <si>
    <t>Deuda Externa</t>
  </si>
  <si>
    <t>Desembolso neto</t>
  </si>
  <si>
    <t>Desembolso</t>
  </si>
  <si>
    <t>Amortización</t>
  </si>
  <si>
    <t xml:space="preserve">Inversión Financiera </t>
  </si>
  <si>
    <t>Deuda Interna</t>
  </si>
  <si>
    <r>
      <rPr>
        <rFont val="Arial"/>
        <b/>
        <color theme="1"/>
        <sz val="10.0"/>
      </rPr>
      <t xml:space="preserve">Recursos Bancarios </t>
    </r>
    <r>
      <rPr>
        <rFont val="Arial"/>
        <b/>
        <color theme="1"/>
        <sz val="10.0"/>
        <vertAlign val="superscript"/>
      </rPr>
      <t xml:space="preserve"> 1/</t>
    </r>
  </si>
  <si>
    <t xml:space="preserve">Banco Nacional de Panamá </t>
  </si>
  <si>
    <t>Banco Caja de Ahorro</t>
  </si>
  <si>
    <t>Bancos Privados</t>
  </si>
  <si>
    <t>Cheques en circulación</t>
  </si>
  <si>
    <r>
      <rPr>
        <rFont val="Arial"/>
        <b/>
        <color theme="1"/>
        <sz val="10.0"/>
      </rPr>
      <t>Otros</t>
    </r>
    <r>
      <rPr>
        <rFont val="Arial"/>
        <b/>
        <color theme="1"/>
        <sz val="10.0"/>
        <vertAlign val="superscript"/>
      </rPr>
      <t xml:space="preserve"> 2/</t>
    </r>
  </si>
  <si>
    <t xml:space="preserve"> Preparado por: Macro Fiscal / UTPP.1/ Corresponde al uso o acumulaciones de deposito en los bancos oficiales y privados; una acumulación de dinero lleva un signo negativo (-) y un uso de dinero un signo positivo (+). 2/ Incluye depósitos en tránsito, devengado, Inversiones CUT, ajustes por transferencias, por flujos y por las operaciones de amortizaciones y desembolsos.</t>
  </si>
  <si>
    <t>Cuadro No. 2</t>
  </si>
  <si>
    <t>BALANCE FISCAL PRELIMINAR</t>
  </si>
  <si>
    <t>OPERACIONES DEL GOBIERNO CENTRAL</t>
  </si>
  <si>
    <t>( En millones de Balboas)</t>
  </si>
  <si>
    <t>Ingresos Corrientes</t>
  </si>
  <si>
    <t>1. Tributarios</t>
  </si>
  <si>
    <t>Directos</t>
  </si>
  <si>
    <t>Indirectos</t>
  </si>
  <si>
    <t xml:space="preserve">    d/c Documentos fiscales</t>
  </si>
  <si>
    <t>2. No Tributarios</t>
  </si>
  <si>
    <t>Gastos Corrientes</t>
  </si>
  <si>
    <t xml:space="preserve">Servicios Personales </t>
  </si>
  <si>
    <t xml:space="preserve">Bienes y Servicios </t>
  </si>
  <si>
    <t xml:space="preserve">Transferencias  </t>
  </si>
  <si>
    <t>Intereses de la Deuda</t>
  </si>
  <si>
    <t>Otros</t>
  </si>
  <si>
    <t xml:space="preserve">Ahorro Corriente </t>
  </si>
  <si>
    <t>Ahorro Total (Ing. Totales menos Gastos Corrientes)</t>
  </si>
  <si>
    <t xml:space="preserve">Gastos de Capital </t>
  </si>
  <si>
    <r>
      <rPr>
        <rFont val="Arial"/>
        <b/>
        <color theme="1"/>
      </rPr>
      <t xml:space="preserve">Balance Total </t>
    </r>
    <r>
      <rPr>
        <rFont val="Arial"/>
        <b/>
        <color theme="1"/>
        <sz val="10.0"/>
        <vertAlign val="superscript"/>
      </rPr>
      <t>1/</t>
    </r>
  </si>
  <si>
    <t>%  del PIB</t>
  </si>
  <si>
    <t>Fuente: CGR, Superintendencia de Bancos de Panamá, BNP, CA, Entidades Descentralizadas, MEF.</t>
  </si>
  <si>
    <t>1/ Conciliado por registros financieros.</t>
  </si>
  <si>
    <t>Financiamiento del Gobierno Central</t>
  </si>
  <si>
    <r>
      <rPr>
        <rFont val="Arial"/>
        <b/>
        <color theme="1"/>
      </rPr>
      <t xml:space="preserve">Recursos Bancarios  </t>
    </r>
    <r>
      <rPr>
        <rFont val="Arial"/>
        <b/>
        <color theme="1"/>
        <sz val="10.0"/>
        <vertAlign val="superscript"/>
      </rPr>
      <t>1/</t>
    </r>
  </si>
  <si>
    <r>
      <rPr>
        <rFont val="Arial"/>
        <b/>
        <color theme="1"/>
      </rPr>
      <t xml:space="preserve">Otros </t>
    </r>
    <r>
      <rPr>
        <rFont val="Arial"/>
        <b/>
        <color theme="1"/>
        <sz val="10.0"/>
        <vertAlign val="superscript"/>
      </rPr>
      <t>2/</t>
    </r>
  </si>
  <si>
    <t>Anexo No. 2</t>
  </si>
  <si>
    <t>Gasto de Capital: Marzo de 2026</t>
  </si>
  <si>
    <t>(En millones de balboas)</t>
  </si>
  <si>
    <t>Ejecutado</t>
  </si>
  <si>
    <t>Gasto de Capital</t>
  </si>
  <si>
    <t>Inversión Directa</t>
  </si>
  <si>
    <t>Transferencia de Capital</t>
  </si>
  <si>
    <t>Banco de Desarrollo Agropecuario (BDA)</t>
  </si>
  <si>
    <t>Banco Hipotecario Nacional (BHN)</t>
  </si>
  <si>
    <t>Instituto de Mercadeo Agropecuario (IMA)</t>
  </si>
  <si>
    <t>Universidad de Panamá (UP)</t>
  </si>
  <si>
    <t>IFARHU</t>
  </si>
  <si>
    <t>Empresas Públicas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</si>
  <si>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</si>
  <si>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</si>
  <si>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</si>
  <si>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</si>
  <si>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</si>
  <si>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</si>
  <si>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</si>
  <si>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Agencias No Consolidadas</t>
  </si>
  <si>
    <t>Sector Privado</t>
  </si>
  <si>
    <t>Equipamiento Planta Productora de Moscas Estériles</t>
  </si>
  <si>
    <t>Otras transferencias al sector privado</t>
  </si>
  <si>
    <t>Fuente: Ministerio de Economía y Finanzas.</t>
  </si>
  <si>
    <t>Anexo No. 1</t>
  </si>
  <si>
    <t>Transferencias corrientes: Marzo de 2026</t>
  </si>
  <si>
    <t>Transferencia Corrientes</t>
  </si>
  <si>
    <t>Documentos Fiscales</t>
  </si>
  <si>
    <t>Interés Preferencial</t>
  </si>
  <si>
    <t>Gas Licuado</t>
  </si>
  <si>
    <t>R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</si>
  <si>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</si>
  <si>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</si>
  <si>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</si>
  <si>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</si>
  <si>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</si>
  <si>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(Fideicomiso IVM)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</si>
  <si>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</si>
  <si>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</si>
  <si>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</si>
  <si>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</si>
  <si>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Aporte Cubrir Deficit Actuarial</t>
  </si>
  <si>
    <t>Aporte Programa Beneficio Permanente Ley 438</t>
  </si>
  <si>
    <t>Pensión Vitalicia Dietilenglycol</t>
  </si>
  <si>
    <t>Neonatos afectados Heparina</t>
  </si>
  <si>
    <t>Pensión de Viudez</t>
  </si>
  <si>
    <t>Pensiones Trabajadores de las Bananeras</t>
  </si>
  <si>
    <t xml:space="preserve">      Agencias No Consolidadas</t>
  </si>
  <si>
    <t xml:space="preserve">      Al Sector Privado</t>
  </si>
  <si>
    <t>Fondo Solidario de Vivienda</t>
  </si>
  <si>
    <t>Programa 120/65</t>
  </si>
  <si>
    <t>Estabilización Tarifaria</t>
  </si>
  <si>
    <t>Fondo Tarifario de Occidente</t>
  </si>
  <si>
    <t>Subsidios a Partidos Políticos</t>
  </si>
  <si>
    <t>Patronato del Hospital Jose Domingo de Obaldia</t>
  </si>
  <si>
    <t>Patronato del Hospital Santo Tomás</t>
  </si>
  <si>
    <t>Patronato del Inst. Nac. de Med. Física y Rehab.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</si>
  <si>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</si>
  <si>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</si>
  <si>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</si>
  <si>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</si>
  <si>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</si>
  <si>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Ángel Guardián</t>
  </si>
  <si>
    <t>Red de oportunidades</t>
  </si>
  <si>
    <t>Subsidio para la Inversión del Capital Social</t>
  </si>
  <si>
    <r>
      <rPr>
        <rFont val="Arial"/>
        <color theme="1"/>
        <sz val="9.0"/>
      </rPr>
      <t>Otras transferencias al sector privado</t>
    </r>
    <r>
      <rPr>
        <rFont val="Arial"/>
        <color rgb="FF000000"/>
        <sz val="9.0"/>
        <vertAlign val="superscript"/>
      </rPr>
      <t>1/</t>
    </r>
  </si>
  <si>
    <t>R = Reclasificado de transferencia de capital a transferencia corrientes</t>
  </si>
  <si>
    <r>
      <rPr>
        <rFont val="Arial"/>
        <i/>
        <color rgb="FF000000"/>
        <sz val="9.0"/>
        <vertAlign val="superscript"/>
      </rPr>
      <t>1/</t>
    </r>
    <r>
      <rPr>
        <rFont val="Arial"/>
        <i/>
        <color rgb="FF000000"/>
        <sz val="9.0"/>
      </rPr>
      <t>. Agrupa los desembolsos realizados al sector privado (prima de antigüedad, capacitaciones, indemnizaciones especiales, entre otras.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</si>
</sst>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4">
    <numFmt numFmtId="164" formatCode="_([$€-2]* #,##0.0_);_([$€-2]* \(#,##0.0\);_([$€-2]* &quot;-&quot;??_)"/>
    <numFmt numFmtId="165" formatCode="mmmm"/>
    <numFmt numFmtId="166" formatCode="#,##0.0"/>
    <numFmt numFmtId="167" formatCode="0.0%"/>
    <numFmt numFmtId="168" formatCode="_([$€-2]* #,##0.00_);_([$€-2]* \(#,##0.00\);_([$€-2]* &quot;-&quot;??_)"/>
    <numFmt numFmtId="169" formatCode="_([$€-2]* #,##0.0000000_);_([$€-2]* \(#,##0.0000000\);_([$€-2]* &quot;-&quot;??_)"/>
    <numFmt numFmtId="170" formatCode="0.0"/>
    <numFmt numFmtId="171" formatCode="_-* #,##0.000_-;\-* #,##0.000_-;_-* &quot;-&quot;??_-;_-@"/>
    <numFmt numFmtId="172" formatCode="[$-F800]dddd\,\ mmmm\ dd\,\ yyyy"/>
    <numFmt numFmtId="173" formatCode="_-* #,##0.00_-;\-* #,##0.00_-;_-* &quot;-&quot;??_-;_-@"/>
    <numFmt numFmtId="174" formatCode="_-* #,##0.0_-;\-* #,##0.0_-;_-* &quot;-&quot;??_-;_-@"/>
    <numFmt numFmtId="175" formatCode="0.00000000"/>
    <numFmt numFmtId="176" formatCode="0.000000000000000"/>
    <numFmt numFmtId="177" formatCode="_-* #,##0.0_-;\-* #,##0.0_-;_-* &quot;-&quot;?_-;_-@"/>
  </numFmts>
  <fonts count="23">
    <font>
      <sz val="11.0"/>
      <color theme="1"/>
      <name val="Aptos Narrow"/>
      <scheme val="minor"/>
    </font>
    <font>
      <b/>
      <sz val="12.0"/>
      <color rgb="FF0000FF"/>
      <name val="Arial"/>
    </font>
    <font>
      <b/>
      <sz val="11.0"/>
      <color theme="1"/>
      <name val="Arial"/>
    </font>
    <font/>
    <font>
      <b/>
      <sz val="10.0"/>
      <color theme="1"/>
      <name val="Arial"/>
    </font>
    <font>
      <sz val="10.0"/>
      <color theme="1"/>
      <name val="Arial"/>
    </font>
    <font>
      <b/>
      <sz val="9.0"/>
      <color theme="1"/>
      <name val="Arial"/>
    </font>
    <font>
      <i/>
      <sz val="8.0"/>
      <color theme="1"/>
      <name val="Arial"/>
    </font>
    <font>
      <sz val="8.0"/>
      <color theme="1"/>
      <name val="Arial"/>
    </font>
    <font>
      <b/>
      <u/>
      <sz val="10.0"/>
      <color theme="1"/>
      <name val="Arial"/>
    </font>
    <font>
      <b/>
      <u/>
      <sz val="10.0"/>
      <color theme="1"/>
      <name val="Arial"/>
    </font>
    <font>
      <b/>
      <i/>
      <sz val="9.0"/>
      <color theme="1"/>
      <name val="Arial"/>
    </font>
    <font>
      <sz val="11.0"/>
      <color theme="1"/>
      <name val="Aptos Narrow"/>
    </font>
    <font>
      <b/>
      <i/>
      <sz val="10.0"/>
      <color theme="1"/>
      <name val="Arial"/>
    </font>
    <font>
      <b/>
      <color theme="1"/>
      <name val="Arial"/>
    </font>
    <font>
      <color theme="1"/>
      <name val="Arial"/>
    </font>
    <font>
      <i/>
      <color rgb="FF0000FF"/>
      <name val="Arial"/>
    </font>
    <font>
      <b/>
      <u/>
      <color theme="1"/>
      <name val="Arial"/>
    </font>
    <font>
      <b/>
      <u/>
      <color theme="1"/>
      <name val="Arial"/>
    </font>
    <font>
      <b/>
      <i/>
      <color theme="1"/>
      <name val="Arial"/>
    </font>
    <font>
      <sz val="9.0"/>
      <color theme="1"/>
      <name val="Arial"/>
    </font>
    <font>
      <i/>
      <sz val="9.0"/>
      <color theme="1"/>
      <name val="Arial"/>
    </font>
    <font>
      <i/>
      <sz val="11.0"/>
      <color theme="1"/>
      <name val="Aptos Narrow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</fills>
  <borders count="28">
    <border/>
    <border>
      <left/>
      <right/>
      <top/>
      <bottom/>
    </border>
    <border>
      <left/>
      <top/>
      <bottom/>
    </border>
    <border>
      <right/>
      <top/>
      <bottom/>
    </border>
    <border>
      <top/>
      <bottom/>
    </border>
    <border>
      <left/>
      <right/>
      <top style="thin">
        <color rgb="FF000000"/>
      </top>
      <bottom/>
    </border>
    <border>
      <left/>
      <top style="thin">
        <color rgb="FF000000"/>
      </top>
    </border>
    <border>
      <right/>
      <top style="thin">
        <color rgb="FF000000"/>
      </top>
    </border>
    <border>
      <left/>
      <right/>
      <top/>
    </border>
    <border>
      <left/>
      <bottom/>
    </border>
    <border>
      <right/>
      <bottom/>
    </border>
    <border>
      <left/>
      <right/>
      <bottom/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top style="thin">
        <color rgb="FF000000"/>
      </top>
    </border>
    <border>
      <left/>
    </border>
    <border>
      <right/>
    </border>
    <border>
      <bottom/>
    </border>
    <border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/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171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vertical="center"/>
    </xf>
    <xf borderId="2" fillId="2" fontId="2" numFmtId="164" xfId="0" applyAlignment="1" applyBorder="1" applyFont="1" applyNumberFormat="1">
      <alignment horizontal="center" vertical="center"/>
    </xf>
    <xf borderId="3" fillId="0" fontId="3" numFmtId="0" xfId="0" applyBorder="1" applyFont="1"/>
    <xf borderId="2" fillId="2" fontId="4" numFmtId="164" xfId="0" applyAlignment="1" applyBorder="1" applyFont="1" applyNumberFormat="1">
      <alignment horizontal="right" vertical="center"/>
    </xf>
    <xf borderId="2" fillId="3" fontId="2" numFmtId="164" xfId="0" applyAlignment="1" applyBorder="1" applyFill="1" applyFont="1" applyNumberFormat="1">
      <alignment horizontal="center" vertical="center"/>
    </xf>
    <xf borderId="4" fillId="0" fontId="3" numFmtId="0" xfId="0" applyBorder="1" applyFont="1"/>
    <xf borderId="2" fillId="3" fontId="5" numFmtId="164" xfId="0" applyAlignment="1" applyBorder="1" applyFont="1" applyNumberFormat="1">
      <alignment horizontal="center" vertical="center"/>
    </xf>
    <xf borderId="5" fillId="3" fontId="5" numFmtId="22" xfId="0" applyBorder="1" applyFont="1" applyNumberFormat="1"/>
    <xf borderId="5" fillId="2" fontId="6" numFmtId="165" xfId="0" applyAlignment="1" applyBorder="1" applyFont="1" applyNumberFormat="1">
      <alignment horizontal="center" vertical="center"/>
    </xf>
    <xf borderId="6" fillId="2" fontId="6" numFmtId="164" xfId="0" applyAlignment="1" applyBorder="1" applyFont="1" applyNumberFormat="1">
      <alignment horizontal="center" vertical="center"/>
    </xf>
    <xf borderId="7" fillId="0" fontId="3" numFmtId="0" xfId="0" applyBorder="1" applyFont="1"/>
    <xf borderId="8" fillId="3" fontId="4" numFmtId="164" xfId="0" applyAlignment="1" applyBorder="1" applyFont="1" applyNumberFormat="1">
      <alignment horizontal="center" vertical="center"/>
    </xf>
    <xf borderId="1" fillId="2" fontId="6" numFmtId="0" xfId="0" applyAlignment="1" applyBorder="1" applyFont="1">
      <alignment horizontal="center" vertical="center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" fillId="2" fontId="6" numFmtId="49" xfId="0" applyAlignment="1" applyBorder="1" applyFont="1" applyNumberFormat="1">
      <alignment horizontal="center" vertical="center"/>
    </xf>
    <xf borderId="1" fillId="2" fontId="6" numFmtId="164" xfId="0" applyAlignment="1" applyBorder="1" applyFont="1" applyNumberFormat="1">
      <alignment horizontal="center"/>
    </xf>
    <xf borderId="12" fillId="3" fontId="5" numFmtId="164" xfId="0" applyBorder="1" applyFont="1" applyNumberFormat="1"/>
    <xf borderId="12" fillId="2" fontId="6" numFmtId="2" xfId="0" applyAlignment="1" applyBorder="1" applyFont="1" applyNumberFormat="1">
      <alignment horizontal="center" vertical="center"/>
    </xf>
    <xf borderId="12" fillId="2" fontId="6" numFmtId="49" xfId="0" applyAlignment="1" applyBorder="1" applyFont="1" applyNumberFormat="1">
      <alignment horizontal="center"/>
    </xf>
    <xf borderId="1" fillId="3" fontId="5" numFmtId="164" xfId="0" applyBorder="1" applyFont="1" applyNumberFormat="1"/>
    <xf borderId="1" fillId="3" fontId="5" numFmtId="166" xfId="0" applyAlignment="1" applyBorder="1" applyFont="1" applyNumberFormat="1">
      <alignment horizontal="center"/>
    </xf>
    <xf borderId="1" fillId="3" fontId="5" numFmtId="167" xfId="0" applyAlignment="1" applyBorder="1" applyFont="1" applyNumberFormat="1">
      <alignment horizontal="center"/>
    </xf>
    <xf borderId="1" fillId="3" fontId="4" numFmtId="164" xfId="0" applyAlignment="1" applyBorder="1" applyFont="1" applyNumberFormat="1">
      <alignment vertical="center"/>
    </xf>
    <xf borderId="1" fillId="3" fontId="4" numFmtId="166" xfId="0" applyAlignment="1" applyBorder="1" applyFont="1" applyNumberFormat="1">
      <alignment horizontal="right" vertical="center"/>
    </xf>
    <xf borderId="1" fillId="3" fontId="4" numFmtId="167" xfId="0" applyAlignment="1" applyBorder="1" applyFont="1" applyNumberFormat="1">
      <alignment horizontal="right" vertical="center"/>
    </xf>
    <xf borderId="1" fillId="3" fontId="4" numFmtId="164" xfId="0" applyBorder="1" applyFont="1" applyNumberFormat="1"/>
    <xf borderId="1" fillId="3" fontId="5" numFmtId="166" xfId="0" applyAlignment="1" applyBorder="1" applyFont="1" applyNumberFormat="1">
      <alignment horizontal="right" vertical="center"/>
    </xf>
    <xf borderId="1" fillId="3" fontId="5" numFmtId="167" xfId="0" applyAlignment="1" applyBorder="1" applyFont="1" applyNumberFormat="1">
      <alignment horizontal="right" vertical="center"/>
    </xf>
    <xf borderId="1" fillId="3" fontId="5" numFmtId="164" xfId="0" applyAlignment="1" applyBorder="1" applyFont="1" applyNumberFormat="1">
      <alignment horizontal="left" vertical="center"/>
    </xf>
    <xf borderId="1" fillId="2" fontId="5" numFmtId="166" xfId="0" applyAlignment="1" applyBorder="1" applyFont="1" applyNumberFormat="1">
      <alignment horizontal="right" vertical="center"/>
    </xf>
    <xf borderId="1" fillId="3" fontId="5" numFmtId="164" xfId="0" applyAlignment="1" applyBorder="1" applyFont="1" applyNumberFormat="1">
      <alignment horizontal="left"/>
    </xf>
    <xf borderId="1" fillId="3" fontId="5" numFmtId="166" xfId="0" applyAlignment="1" applyBorder="1" applyFont="1" applyNumberFormat="1">
      <alignment horizontal="right"/>
    </xf>
    <xf borderId="1" fillId="3" fontId="5" numFmtId="167" xfId="0" applyAlignment="1" applyBorder="1" applyFont="1" applyNumberFormat="1">
      <alignment horizontal="right"/>
    </xf>
    <xf borderId="1" fillId="3" fontId="4" numFmtId="164" xfId="0" applyAlignment="1" applyBorder="1" applyFont="1" applyNumberFormat="1">
      <alignment horizontal="left" vertical="center"/>
    </xf>
    <xf borderId="1" fillId="2" fontId="5" numFmtId="166" xfId="0" applyAlignment="1" applyBorder="1" applyFont="1" applyNumberFormat="1">
      <alignment horizontal="right"/>
    </xf>
    <xf borderId="1" fillId="2" fontId="4" numFmtId="166" xfId="0" applyAlignment="1" applyBorder="1" applyFont="1" applyNumberFormat="1">
      <alignment horizontal="right" vertical="center"/>
    </xf>
    <xf borderId="1" fillId="3" fontId="7" numFmtId="164" xfId="0" applyAlignment="1" applyBorder="1" applyFont="1" applyNumberFormat="1">
      <alignment horizontal="left" vertical="center"/>
    </xf>
    <xf borderId="1" fillId="3" fontId="8" numFmtId="10" xfId="0" applyAlignment="1" applyBorder="1" applyFont="1" applyNumberFormat="1">
      <alignment horizontal="right" vertical="center"/>
    </xf>
    <xf borderId="1" fillId="3" fontId="4" numFmtId="167" xfId="0" applyAlignment="1" applyBorder="1" applyFont="1" applyNumberFormat="1">
      <alignment horizontal="right"/>
    </xf>
    <xf borderId="1" fillId="4" fontId="4" numFmtId="164" xfId="0" applyAlignment="1" applyBorder="1" applyFill="1" applyFont="1" applyNumberFormat="1">
      <alignment horizontal="left" vertical="center"/>
    </xf>
    <xf borderId="1" fillId="4" fontId="4" numFmtId="166" xfId="0" applyAlignment="1" applyBorder="1" applyFont="1" applyNumberFormat="1">
      <alignment horizontal="right" vertical="center"/>
    </xf>
    <xf borderId="1" fillId="4" fontId="4" numFmtId="167" xfId="0" applyAlignment="1" applyBorder="1" applyFont="1" applyNumberFormat="1">
      <alignment horizontal="right" vertical="center"/>
    </xf>
    <xf borderId="1" fillId="3" fontId="8" numFmtId="167" xfId="0" applyAlignment="1" applyBorder="1" applyFont="1" applyNumberFormat="1">
      <alignment horizontal="right"/>
    </xf>
    <xf borderId="1" fillId="4" fontId="4" numFmtId="164" xfId="0" applyAlignment="1" applyBorder="1" applyFont="1" applyNumberFormat="1">
      <alignment vertical="center"/>
    </xf>
    <xf borderId="1" fillId="5" fontId="4" numFmtId="164" xfId="0" applyAlignment="1" applyBorder="1" applyFill="1" applyFont="1" applyNumberFormat="1">
      <alignment vertical="center"/>
    </xf>
    <xf borderId="1" fillId="5" fontId="9" numFmtId="166" xfId="0" applyAlignment="1" applyBorder="1" applyFont="1" applyNumberFormat="1">
      <alignment horizontal="right" vertical="center"/>
    </xf>
    <xf borderId="1" fillId="5" fontId="10" numFmtId="167" xfId="0" applyAlignment="1" applyBorder="1" applyFont="1" applyNumberFormat="1">
      <alignment horizontal="right" vertical="center"/>
    </xf>
    <xf borderId="12" fillId="3" fontId="11" numFmtId="164" xfId="0" applyAlignment="1" applyBorder="1" applyFont="1" applyNumberFormat="1">
      <alignment horizontal="left" vertical="center"/>
    </xf>
    <xf borderId="12" fillId="3" fontId="6" numFmtId="10" xfId="0" applyAlignment="1" applyBorder="1" applyFont="1" applyNumberFormat="1">
      <alignment horizontal="right" vertical="center"/>
    </xf>
    <xf borderId="12" fillId="3" fontId="5" numFmtId="10" xfId="0" applyAlignment="1" applyBorder="1" applyFont="1" applyNumberFormat="1">
      <alignment horizontal="right"/>
    </xf>
    <xf borderId="1" fillId="2" fontId="11" numFmtId="164" xfId="0" applyAlignment="1" applyBorder="1" applyFont="1" applyNumberFormat="1">
      <alignment vertical="center"/>
    </xf>
    <xf borderId="1" fillId="2" fontId="11" numFmtId="3" xfId="0" applyAlignment="1" applyBorder="1" applyFont="1" applyNumberFormat="1">
      <alignment horizontal="right" vertical="center"/>
    </xf>
    <xf borderId="1" fillId="3" fontId="8" numFmtId="10" xfId="0" applyAlignment="1" applyBorder="1" applyFont="1" applyNumberFormat="1">
      <alignment horizontal="right"/>
    </xf>
    <xf borderId="1" fillId="3" fontId="5" numFmtId="10" xfId="0" applyAlignment="1" applyBorder="1" applyFont="1" applyNumberFormat="1">
      <alignment horizontal="right"/>
    </xf>
    <xf borderId="2" fillId="2" fontId="8" numFmtId="164" xfId="0" applyAlignment="1" applyBorder="1" applyFont="1" applyNumberFormat="1">
      <alignment vertical="center"/>
    </xf>
    <xf borderId="2" fillId="2" fontId="8" numFmtId="0" xfId="0" applyAlignment="1" applyBorder="1" applyFont="1">
      <alignment horizontal="left" vertical="center"/>
    </xf>
    <xf borderId="2" fillId="2" fontId="11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horizontal="left" shrinkToFit="0" vertical="center" wrapText="1"/>
    </xf>
    <xf borderId="2" fillId="2" fontId="2" numFmtId="0" xfId="0" applyAlignment="1" applyBorder="1" applyFont="1">
      <alignment horizontal="center"/>
    </xf>
    <xf borderId="0" fillId="0" fontId="12" numFmtId="164" xfId="0" applyFont="1" applyNumberFormat="1"/>
    <xf borderId="2" fillId="2" fontId="5" numFmtId="0" xfId="0" applyAlignment="1" applyBorder="1" applyFont="1">
      <alignment horizontal="center"/>
    </xf>
    <xf borderId="13" fillId="2" fontId="4" numFmtId="0" xfId="0" applyAlignment="1" applyBorder="1" applyFont="1">
      <alignment horizontal="center"/>
    </xf>
    <xf borderId="14" fillId="0" fontId="3" numFmtId="0" xfId="0" applyBorder="1" applyFont="1"/>
    <xf borderId="15" fillId="0" fontId="3" numFmtId="0" xfId="0" applyBorder="1" applyFont="1"/>
    <xf borderId="16" fillId="2" fontId="5" numFmtId="0" xfId="0" applyAlignment="1" applyBorder="1" applyFont="1">
      <alignment vertical="center"/>
    </xf>
    <xf borderId="16" fillId="2" fontId="4" numFmtId="1" xfId="0" applyAlignment="1" applyBorder="1" applyFont="1" applyNumberFormat="1">
      <alignment horizontal="right" vertical="center"/>
    </xf>
    <xf borderId="0" fillId="0" fontId="12" numFmtId="168" xfId="0" applyFont="1" applyNumberFormat="1"/>
    <xf borderId="0" fillId="0" fontId="12" numFmtId="169" xfId="0" applyFont="1" applyNumberFormat="1"/>
    <xf borderId="1" fillId="2" fontId="13" numFmtId="170" xfId="0" applyAlignment="1" applyBorder="1" applyFont="1" applyNumberFormat="1">
      <alignment horizontal="left"/>
    </xf>
    <xf borderId="1" fillId="2" fontId="13" numFmtId="10" xfId="0" applyAlignment="1" applyBorder="1" applyFont="1" applyNumberFormat="1">
      <alignment vertical="center"/>
    </xf>
    <xf borderId="1" fillId="2" fontId="5" numFmtId="0" xfId="0" applyBorder="1" applyFont="1"/>
    <xf borderId="1" fillId="2" fontId="5" numFmtId="166" xfId="0" applyBorder="1" applyFont="1" applyNumberFormat="1"/>
    <xf borderId="1" fillId="6" fontId="4" numFmtId="170" xfId="0" applyBorder="1" applyFill="1" applyFont="1" applyNumberFormat="1"/>
    <xf borderId="1" fillId="6" fontId="4" numFmtId="166" xfId="0" applyBorder="1" applyFont="1" applyNumberFormat="1"/>
    <xf borderId="1" fillId="2" fontId="5" numFmtId="170" xfId="0" applyAlignment="1" applyBorder="1" applyFont="1" applyNumberFormat="1">
      <alignment horizontal="left"/>
    </xf>
    <xf borderId="1" fillId="2" fontId="5" numFmtId="0" xfId="0" applyAlignment="1" applyBorder="1" applyFont="1">
      <alignment horizontal="left"/>
    </xf>
    <xf borderId="0" fillId="0" fontId="12" numFmtId="171" xfId="0" applyFont="1" applyNumberFormat="1"/>
    <xf borderId="6" fillId="2" fontId="5" numFmtId="170" xfId="0" applyAlignment="1" applyBorder="1" applyFont="1" applyNumberFormat="1">
      <alignment horizontal="left" shrinkToFit="0" vertical="center" wrapText="1"/>
    </xf>
    <xf borderId="17" fillId="0" fontId="3" numFmtId="0" xfId="0" applyBorder="1" applyFont="1"/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1" fillId="3" fontId="1" numFmtId="164" xfId="0" applyBorder="1" applyFont="1" applyNumberFormat="1"/>
    <xf borderId="2" fillId="3" fontId="12" numFmtId="164" xfId="0" applyBorder="1" applyFont="1" applyNumberFormat="1"/>
    <xf borderId="2" fillId="3" fontId="14" numFmtId="164" xfId="0" applyAlignment="1" applyBorder="1" applyFont="1" applyNumberFormat="1">
      <alignment horizontal="right"/>
    </xf>
    <xf borderId="0" fillId="0" fontId="12" numFmtId="0" xfId="0" applyAlignment="1" applyFont="1">
      <alignment vertical="bottom"/>
    </xf>
    <xf borderId="2" fillId="3" fontId="2" numFmtId="164" xfId="0" applyAlignment="1" applyBorder="1" applyFont="1" applyNumberFormat="1">
      <alignment horizontal="center"/>
    </xf>
    <xf borderId="2" fillId="3" fontId="15" numFmtId="164" xfId="0" applyAlignment="1" applyBorder="1" applyFont="1" applyNumberFormat="1">
      <alignment horizontal="center"/>
    </xf>
    <xf borderId="5" fillId="3" fontId="15" numFmtId="22" xfId="0" applyAlignment="1" applyBorder="1" applyFont="1" applyNumberFormat="1">
      <alignment horizontal="center"/>
    </xf>
    <xf borderId="5" fillId="3" fontId="6" numFmtId="165" xfId="0" applyAlignment="1" applyBorder="1" applyFont="1" applyNumberFormat="1">
      <alignment horizontal="center"/>
    </xf>
    <xf borderId="6" fillId="3" fontId="6" numFmtId="164" xfId="0" applyAlignment="1" applyBorder="1" applyFont="1" applyNumberFormat="1">
      <alignment horizontal="center"/>
    </xf>
    <xf borderId="8" fillId="3" fontId="14" numFmtId="164" xfId="0" applyAlignment="1" applyBorder="1" applyFont="1" applyNumberFormat="1">
      <alignment horizontal="center"/>
    </xf>
    <xf borderId="1" fillId="3" fontId="6" numFmtId="0" xfId="0" applyAlignment="1" applyBorder="1" applyFont="1">
      <alignment horizontal="center"/>
    </xf>
    <xf borderId="1" fillId="3" fontId="6" numFmtId="49" xfId="0" applyAlignment="1" applyBorder="1" applyFont="1" applyNumberFormat="1">
      <alignment horizontal="center"/>
    </xf>
    <xf borderId="1" fillId="3" fontId="6" numFmtId="164" xfId="0" applyAlignment="1" applyBorder="1" applyFont="1" applyNumberFormat="1">
      <alignment horizontal="center" vertical="bottom"/>
    </xf>
    <xf borderId="12" fillId="3" fontId="15" numFmtId="164" xfId="0" applyAlignment="1" applyBorder="1" applyFont="1" applyNumberFormat="1">
      <alignment horizontal="center"/>
    </xf>
    <xf borderId="12" fillId="3" fontId="6" numFmtId="49" xfId="0" applyAlignment="1" applyBorder="1" applyFont="1" applyNumberFormat="1">
      <alignment horizontal="center"/>
    </xf>
    <xf borderId="12" fillId="3" fontId="6" numFmtId="49" xfId="0" applyAlignment="1" applyBorder="1" applyFont="1" applyNumberFormat="1">
      <alignment horizontal="center" vertical="bottom"/>
    </xf>
    <xf borderId="1" fillId="3" fontId="12" numFmtId="164" xfId="0" applyBorder="1" applyFont="1" applyNumberFormat="1"/>
    <xf borderId="1" fillId="3" fontId="12" numFmtId="49" xfId="0" applyBorder="1" applyFont="1" applyNumberFormat="1"/>
    <xf borderId="1" fillId="3" fontId="14" numFmtId="164" xfId="0" applyBorder="1" applyFont="1" applyNumberFormat="1"/>
    <xf borderId="1" fillId="3" fontId="14" numFmtId="166" xfId="0" applyAlignment="1" applyBorder="1" applyFont="1" applyNumberFormat="1">
      <alignment horizontal="right"/>
    </xf>
    <xf borderId="1" fillId="3" fontId="14" numFmtId="167" xfId="0" applyAlignment="1" applyBorder="1" applyFont="1" applyNumberFormat="1">
      <alignment horizontal="right"/>
    </xf>
    <xf borderId="1" fillId="3" fontId="12" numFmtId="166" xfId="0" applyBorder="1" applyFont="1" applyNumberFormat="1"/>
    <xf borderId="1" fillId="3" fontId="15" numFmtId="166" xfId="0" applyAlignment="1" applyBorder="1" applyFont="1" applyNumberFormat="1">
      <alignment horizontal="right"/>
    </xf>
    <xf borderId="1" fillId="3" fontId="15" numFmtId="167" xfId="0" applyAlignment="1" applyBorder="1" applyFont="1" applyNumberFormat="1">
      <alignment horizontal="right"/>
    </xf>
    <xf borderId="1" fillId="3" fontId="15" numFmtId="164" xfId="0" applyBorder="1" applyFont="1" applyNumberFormat="1"/>
    <xf borderId="1" fillId="3" fontId="12" numFmtId="167" xfId="0" applyBorder="1" applyFont="1" applyNumberFormat="1"/>
    <xf borderId="1" fillId="7" fontId="14" numFmtId="164" xfId="0" applyBorder="1" applyFill="1" applyFont="1" applyNumberFormat="1"/>
    <xf borderId="1" fillId="7" fontId="14" numFmtId="166" xfId="0" applyAlignment="1" applyBorder="1" applyFont="1" applyNumberFormat="1">
      <alignment horizontal="right"/>
    </xf>
    <xf borderId="1" fillId="7" fontId="14" numFmtId="167" xfId="0" applyAlignment="1" applyBorder="1" applyFont="1" applyNumberFormat="1">
      <alignment horizontal="right"/>
    </xf>
    <xf borderId="1" fillId="3" fontId="7" numFmtId="164" xfId="0" applyBorder="1" applyFont="1" applyNumberFormat="1"/>
    <xf borderId="1" fillId="3" fontId="16" numFmtId="167" xfId="0" applyAlignment="1" applyBorder="1" applyFont="1" applyNumberFormat="1">
      <alignment horizontal="right"/>
    </xf>
    <xf borderId="1" fillId="5" fontId="14" numFmtId="164" xfId="0" applyBorder="1" applyFont="1" applyNumberFormat="1"/>
    <xf borderId="1" fillId="5" fontId="17" numFmtId="166" xfId="0" applyAlignment="1" applyBorder="1" applyFont="1" applyNumberFormat="1">
      <alignment horizontal="right"/>
    </xf>
    <xf borderId="1" fillId="5" fontId="18" numFmtId="167" xfId="0" applyAlignment="1" applyBorder="1" applyFont="1" applyNumberFormat="1">
      <alignment horizontal="right"/>
    </xf>
    <xf borderId="12" fillId="3" fontId="11" numFmtId="164" xfId="0" applyBorder="1" applyFont="1" applyNumberFormat="1"/>
    <xf borderId="12" fillId="3" fontId="6" numFmtId="10" xfId="0" applyAlignment="1" applyBorder="1" applyFont="1" applyNumberFormat="1">
      <alignment horizontal="right"/>
    </xf>
    <xf borderId="12" fillId="3" fontId="12" numFmtId="167" xfId="0" applyBorder="1" applyFont="1" applyNumberFormat="1"/>
    <xf borderId="1" fillId="3" fontId="11" numFmtId="164" xfId="0" applyBorder="1" applyFont="1" applyNumberFormat="1"/>
    <xf borderId="1" fillId="3" fontId="11" numFmtId="3" xfId="0" applyAlignment="1" applyBorder="1" applyFont="1" applyNumberFormat="1">
      <alignment horizontal="right"/>
    </xf>
    <xf borderId="2" fillId="3" fontId="7" numFmtId="164" xfId="0" applyAlignment="1" applyBorder="1" applyFont="1" applyNumberFormat="1">
      <alignment vertical="bottom"/>
    </xf>
    <xf borderId="2" fillId="3" fontId="8" numFmtId="0" xfId="0" applyAlignment="1" applyBorder="1" applyFont="1">
      <alignment vertical="bottom"/>
    </xf>
    <xf borderId="1" fillId="3" fontId="12" numFmtId="0" xfId="0" applyAlignment="1" applyBorder="1" applyFont="1">
      <alignment vertical="bottom"/>
    </xf>
    <xf borderId="2" fillId="3" fontId="12" numFmtId="172" xfId="0" applyAlignment="1" applyBorder="1" applyFont="1" applyNumberFormat="1">
      <alignment vertical="bottom"/>
    </xf>
    <xf borderId="0" fillId="0" fontId="12" numFmtId="164" xfId="0" applyAlignment="1" applyFont="1" applyNumberFormat="1">
      <alignment vertical="bottom"/>
    </xf>
    <xf borderId="1" fillId="3" fontId="12" numFmtId="164" xfId="0" applyAlignment="1" applyBorder="1" applyFont="1" applyNumberFormat="1">
      <alignment vertical="bottom"/>
    </xf>
    <xf borderId="2" fillId="3" fontId="2" numFmtId="0" xfId="0" applyAlignment="1" applyBorder="1" applyFont="1">
      <alignment horizontal="center" vertical="bottom"/>
    </xf>
    <xf borderId="2" fillId="3" fontId="15" numFmtId="0" xfId="0" applyAlignment="1" applyBorder="1" applyFont="1">
      <alignment horizontal="center" vertical="bottom"/>
    </xf>
    <xf borderId="13" fillId="3" fontId="14" numFmtId="0" xfId="0" applyAlignment="1" applyBorder="1" applyFont="1">
      <alignment horizontal="center" vertical="bottom"/>
    </xf>
    <xf borderId="16" fillId="3" fontId="12" numFmtId="0" xfId="0" applyBorder="1" applyFont="1"/>
    <xf borderId="16" fillId="3" fontId="14" numFmtId="1" xfId="0" applyAlignment="1" applyBorder="1" applyFont="1" applyNumberFormat="1">
      <alignment horizontal="right"/>
    </xf>
    <xf borderId="1" fillId="3" fontId="19" numFmtId="170" xfId="0" applyAlignment="1" applyBorder="1" applyFont="1" applyNumberFormat="1">
      <alignment vertical="bottom"/>
    </xf>
    <xf borderId="1" fillId="3" fontId="19" numFmtId="10" xfId="0" applyAlignment="1" applyBorder="1" applyFont="1" applyNumberFormat="1">
      <alignment horizontal="right"/>
    </xf>
    <xf borderId="1" fillId="3" fontId="12" numFmtId="173" xfId="0" applyAlignment="1" applyBorder="1" applyFont="1" applyNumberFormat="1">
      <alignment vertical="bottom"/>
    </xf>
    <xf borderId="1" fillId="3" fontId="12" numFmtId="170" xfId="0" applyAlignment="1" applyBorder="1" applyFont="1" applyNumberFormat="1">
      <alignment vertical="bottom"/>
    </xf>
    <xf borderId="1" fillId="3" fontId="12" numFmtId="166" xfId="0" applyAlignment="1" applyBorder="1" applyFont="1" applyNumberFormat="1">
      <alignment vertical="bottom"/>
    </xf>
    <xf borderId="1" fillId="6" fontId="14" numFmtId="170" xfId="0" applyAlignment="1" applyBorder="1" applyFont="1" applyNumberFormat="1">
      <alignment vertical="bottom"/>
    </xf>
    <xf borderId="1" fillId="6" fontId="14" numFmtId="166" xfId="0" applyAlignment="1" applyBorder="1" applyFont="1" applyNumberFormat="1">
      <alignment horizontal="right" vertical="bottom"/>
    </xf>
    <xf borderId="1" fillId="3" fontId="15" numFmtId="170" xfId="0" applyAlignment="1" applyBorder="1" applyFont="1" applyNumberFormat="1">
      <alignment vertical="bottom"/>
    </xf>
    <xf borderId="1" fillId="3" fontId="15" numFmtId="166" xfId="0" applyAlignment="1" applyBorder="1" applyFont="1" applyNumberFormat="1">
      <alignment horizontal="right" vertical="bottom"/>
    </xf>
    <xf borderId="1" fillId="3" fontId="15" numFmtId="0" xfId="0" applyAlignment="1" applyBorder="1" applyFont="1">
      <alignment vertical="bottom"/>
    </xf>
    <xf borderId="6" fillId="3" fontId="20" numFmtId="170" xfId="0" applyAlignment="1" applyBorder="1" applyFont="1" applyNumberFormat="1">
      <alignment shrinkToFit="0" wrapText="1"/>
    </xf>
    <xf borderId="0" fillId="0" fontId="15" numFmtId="0" xfId="0" applyAlignment="1" applyFont="1">
      <alignment horizontal="center"/>
    </xf>
    <xf borderId="21" fillId="0" fontId="15" numFmtId="0" xfId="0" applyAlignment="1" applyBorder="1" applyFont="1">
      <alignment horizontal="center"/>
    </xf>
    <xf borderId="21" fillId="0" fontId="3" numFmtId="0" xfId="0" applyBorder="1" applyFont="1"/>
    <xf borderId="22" fillId="0" fontId="6" numFmtId="0" xfId="0" applyAlignment="1" applyBorder="1" applyFont="1">
      <alignment horizontal="center"/>
    </xf>
    <xf borderId="23" fillId="0" fontId="6" numFmtId="0" xfId="0" applyAlignment="1" applyBorder="1" applyFont="1">
      <alignment horizontal="center"/>
    </xf>
    <xf borderId="24" fillId="0" fontId="6" numFmtId="0" xfId="0" applyBorder="1" applyFont="1"/>
    <xf borderId="0" fillId="0" fontId="6" numFmtId="174" xfId="0" applyAlignment="1" applyFont="1" applyNumberFormat="1">
      <alignment horizontal="right"/>
    </xf>
    <xf borderId="24" fillId="0" fontId="20" numFmtId="0" xfId="0" applyBorder="1" applyFont="1"/>
    <xf borderId="0" fillId="0" fontId="20" numFmtId="174" xfId="0" applyAlignment="1" applyFont="1" applyNumberFormat="1">
      <alignment horizontal="right"/>
    </xf>
    <xf borderId="24" fillId="0" fontId="21" numFmtId="0" xfId="0" applyBorder="1" applyFont="1"/>
    <xf borderId="25" fillId="0" fontId="21" numFmtId="0" xfId="0" applyBorder="1" applyFont="1"/>
    <xf borderId="21" fillId="0" fontId="20" numFmtId="174" xfId="0" applyAlignment="1" applyBorder="1" applyFont="1" applyNumberFormat="1">
      <alignment horizontal="right"/>
    </xf>
    <xf borderId="26" fillId="0" fontId="20" numFmtId="0" xfId="0" applyAlignment="1" applyBorder="1" applyFont="1">
      <alignment horizontal="center"/>
    </xf>
    <xf borderId="0" fillId="0" fontId="12" numFmtId="173" xfId="0" applyAlignment="1" applyFont="1" applyNumberFormat="1">
      <alignment vertical="bottom"/>
    </xf>
    <xf borderId="23" fillId="0" fontId="6" numFmtId="174" xfId="0" applyAlignment="1" applyBorder="1" applyFont="1" applyNumberFormat="1">
      <alignment horizontal="center"/>
    </xf>
    <xf borderId="0" fillId="0" fontId="22" numFmtId="0" xfId="0" applyAlignment="1" applyFont="1">
      <alignment vertical="bottom"/>
    </xf>
    <xf borderId="0" fillId="0" fontId="12" numFmtId="174" xfId="0" applyAlignment="1" applyFont="1" applyNumberFormat="1">
      <alignment vertical="bottom"/>
    </xf>
    <xf borderId="27" fillId="3" fontId="20" numFmtId="0" xfId="0" applyBorder="1" applyFont="1"/>
    <xf borderId="1" fillId="3" fontId="20" numFmtId="174" xfId="0" applyAlignment="1" applyBorder="1" applyFont="1" applyNumberFormat="1">
      <alignment horizontal="right" vertical="bottom"/>
    </xf>
    <xf borderId="0" fillId="0" fontId="22" numFmtId="175" xfId="0" applyAlignment="1" applyFont="1" applyNumberFormat="1">
      <alignment vertical="bottom"/>
    </xf>
    <xf borderId="0" fillId="0" fontId="22" numFmtId="176" xfId="0" applyAlignment="1" applyFont="1" applyNumberFormat="1">
      <alignment vertical="bottom"/>
    </xf>
    <xf borderId="0" fillId="0" fontId="22" numFmtId="177" xfId="0" applyAlignment="1" applyFont="1" applyNumberFormat="1">
      <alignment vertical="bottom"/>
    </xf>
    <xf borderId="26" fillId="0" fontId="12" numFmtId="174" xfId="0" applyAlignment="1" applyBorder="1" applyFont="1" applyNumberFormat="1">
      <alignment vertical="bottom"/>
    </xf>
    <xf borderId="0" fillId="0" fontId="21" numFmtId="0" xfId="0" applyFont="1"/>
    <xf borderId="0" fillId="0" fontId="2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2.88"/>
    <col customWidth="1" min="2" max="26" width="10.63"/>
  </cols>
  <sheetData>
    <row r="1">
      <c r="A1" s="1" t="s">
        <v>0</v>
      </c>
      <c r="B1" s="2"/>
      <c r="C1" s="3"/>
      <c r="D1" s="4" t="s">
        <v>1</v>
      </c>
      <c r="E1" s="3"/>
    </row>
    <row r="2">
      <c r="A2" s="5" t="s">
        <v>2</v>
      </c>
      <c r="B2" s="6"/>
      <c r="C2" s="6"/>
      <c r="D2" s="6"/>
      <c r="E2" s="3"/>
    </row>
    <row r="3">
      <c r="A3" s="5" t="s">
        <v>3</v>
      </c>
      <c r="B3" s="6"/>
      <c r="C3" s="6"/>
      <c r="D3" s="6"/>
      <c r="E3" s="3"/>
    </row>
    <row r="4">
      <c r="A4" s="7" t="s">
        <v>4</v>
      </c>
      <c r="B4" s="6"/>
      <c r="C4" s="6"/>
      <c r="D4" s="6"/>
      <c r="E4" s="3"/>
    </row>
    <row r="5">
      <c r="A5" s="8" t="s">
        <v>0</v>
      </c>
      <c r="B5" s="9" t="s">
        <v>5</v>
      </c>
      <c r="C5" s="9" t="s">
        <v>5</v>
      </c>
      <c r="D5" s="10" t="s">
        <v>6</v>
      </c>
      <c r="E5" s="11"/>
    </row>
    <row r="6">
      <c r="A6" s="12" t="s">
        <v>7</v>
      </c>
      <c r="B6" s="13">
        <v>2026.0</v>
      </c>
      <c r="C6" s="13">
        <v>2025.0</v>
      </c>
      <c r="D6" s="14"/>
      <c r="E6" s="15"/>
    </row>
    <row r="7">
      <c r="A7" s="16"/>
      <c r="B7" s="17" t="s">
        <v>8</v>
      </c>
      <c r="C7" s="17" t="s">
        <v>9</v>
      </c>
      <c r="D7" s="18" t="s">
        <v>10</v>
      </c>
      <c r="E7" s="18" t="s">
        <v>11</v>
      </c>
    </row>
    <row r="8">
      <c r="A8" s="19"/>
      <c r="B8" s="20" t="s">
        <v>12</v>
      </c>
      <c r="C8" s="20" t="s">
        <v>13</v>
      </c>
      <c r="D8" s="21" t="s">
        <v>14</v>
      </c>
      <c r="E8" s="21" t="s">
        <v>15</v>
      </c>
    </row>
    <row r="9">
      <c r="A9" s="22"/>
      <c r="B9" s="23"/>
      <c r="C9" s="23"/>
      <c r="D9" s="23"/>
      <c r="E9" s="24"/>
    </row>
    <row r="10">
      <c r="A10" s="25" t="s">
        <v>16</v>
      </c>
      <c r="B10" s="26">
        <f t="shared" ref="B10:C10" si="1">B12+B17+B19+B21+B23+B25</f>
        <v>3787.849834</v>
      </c>
      <c r="C10" s="26">
        <f t="shared" si="1"/>
        <v>3448.177841</v>
      </c>
      <c r="D10" s="26">
        <f>B10-C10</f>
        <v>339.6719928</v>
      </c>
      <c r="E10" s="27">
        <f>IFERROR(+D10/C10,"...")</f>
        <v>0.09850767808</v>
      </c>
    </row>
    <row r="11">
      <c r="A11" s="28"/>
      <c r="B11" s="29"/>
      <c r="C11" s="29"/>
      <c r="D11" s="29" t="s">
        <v>0</v>
      </c>
      <c r="E11" s="30" t="s">
        <v>0</v>
      </c>
    </row>
    <row r="12">
      <c r="A12" s="31" t="s">
        <v>17</v>
      </c>
      <c r="B12" s="29">
        <f t="shared" ref="B12:C12" si="2">B13+B14+B15</f>
        <v>3402.137663</v>
      </c>
      <c r="C12" s="29">
        <f t="shared" si="2"/>
        <v>3187.349565</v>
      </c>
      <c r="D12" s="29">
        <f t="shared" ref="D12:D15" si="3">B12-C12</f>
        <v>214.7880987</v>
      </c>
      <c r="E12" s="30">
        <f t="shared" ref="E12:E15" si="4">IFERROR(+D12/C12,"...")</f>
        <v>0.06738768195</v>
      </c>
    </row>
    <row r="13">
      <c r="A13" s="31" t="s">
        <v>18</v>
      </c>
      <c r="B13" s="32">
        <v>2043.0138676400002</v>
      </c>
      <c r="C13" s="32">
        <v>2000.4587336999998</v>
      </c>
      <c r="D13" s="29">
        <f t="shared" si="3"/>
        <v>42.55513394</v>
      </c>
      <c r="E13" s="30">
        <f t="shared" si="4"/>
        <v>0.02127268772</v>
      </c>
    </row>
    <row r="14">
      <c r="A14" s="31" t="s">
        <v>19</v>
      </c>
      <c r="B14" s="32">
        <v>1316.7073923300004</v>
      </c>
      <c r="C14" s="32">
        <v>1141.2</v>
      </c>
      <c r="D14" s="29">
        <f t="shared" si="3"/>
        <v>175.5073923</v>
      </c>
      <c r="E14" s="30">
        <f t="shared" si="4"/>
        <v>0.1537919666</v>
      </c>
    </row>
    <row r="15">
      <c r="A15" s="31" t="s">
        <v>20</v>
      </c>
      <c r="B15" s="32">
        <v>42.41640345</v>
      </c>
      <c r="C15" s="32">
        <v>45.690831</v>
      </c>
      <c r="D15" s="29">
        <f t="shared" si="3"/>
        <v>-3.27442755</v>
      </c>
      <c r="E15" s="30">
        <f t="shared" si="4"/>
        <v>-0.07166487189</v>
      </c>
    </row>
    <row r="16">
      <c r="A16" s="31"/>
      <c r="B16" s="32"/>
      <c r="C16" s="32"/>
      <c r="D16" s="29"/>
      <c r="E16" s="30"/>
    </row>
    <row r="17">
      <c r="A17" s="31" t="s">
        <v>21</v>
      </c>
      <c r="B17" s="32">
        <v>44.16029745999998</v>
      </c>
      <c r="C17" s="32">
        <v>77.90642988</v>
      </c>
      <c r="D17" s="29">
        <f>B17-C17</f>
        <v>-33.74613242</v>
      </c>
      <c r="E17" s="30">
        <f>IFERROR(+D17/C17,"...")</f>
        <v>-0.4331623522</v>
      </c>
    </row>
    <row r="18">
      <c r="A18" s="22"/>
      <c r="B18" s="32"/>
      <c r="C18" s="32"/>
      <c r="D18" s="29" t="s">
        <v>0</v>
      </c>
      <c r="E18" s="30" t="s">
        <v>0</v>
      </c>
    </row>
    <row r="19">
      <c r="A19" s="31" t="s">
        <v>22</v>
      </c>
      <c r="B19" s="32">
        <v>138.6020689099997</v>
      </c>
      <c r="C19" s="32">
        <v>177.4494826000001</v>
      </c>
      <c r="D19" s="29">
        <f>B19-C19</f>
        <v>-38.84741369</v>
      </c>
      <c r="E19" s="30">
        <f>IFERROR(+D19/C19,"...")</f>
        <v>-0.2189209747</v>
      </c>
    </row>
    <row r="20">
      <c r="A20" s="33"/>
      <c r="B20" s="32"/>
      <c r="C20" s="32"/>
      <c r="D20" s="29" t="s">
        <v>0</v>
      </c>
      <c r="E20" s="30"/>
    </row>
    <row r="21" ht="15.75" customHeight="1">
      <c r="A21" s="31" t="s">
        <v>23</v>
      </c>
      <c r="B21" s="32">
        <v>197.46453587</v>
      </c>
      <c r="C21" s="32">
        <v>0.88506419</v>
      </c>
      <c r="D21" s="29">
        <f>B21-C21</f>
        <v>196.5794717</v>
      </c>
      <c r="E21" s="30">
        <f>IFERROR(+D21/C21,"...")</f>
        <v>222.1075871</v>
      </c>
    </row>
    <row r="22" ht="15.75" customHeight="1">
      <c r="A22" s="33"/>
      <c r="B22" s="32"/>
      <c r="C22" s="32"/>
      <c r="D22" s="29"/>
      <c r="E22" s="30"/>
    </row>
    <row r="23" ht="15.75" customHeight="1">
      <c r="A23" s="31" t="s">
        <v>24</v>
      </c>
      <c r="B23" s="32">
        <v>5.485268309999999</v>
      </c>
      <c r="C23" s="32">
        <v>4.58729984</v>
      </c>
      <c r="D23" s="29">
        <f>B23-C23</f>
        <v>0.89796847</v>
      </c>
      <c r="E23" s="30">
        <f>IFERROR(+D23/C23,"...")</f>
        <v>0.1957509867</v>
      </c>
    </row>
    <row r="24" ht="15.75" customHeight="1">
      <c r="A24" s="22"/>
      <c r="B24" s="29"/>
      <c r="C24" s="29"/>
      <c r="D24" s="29" t="s">
        <v>0</v>
      </c>
      <c r="E24" s="30"/>
    </row>
    <row r="25" ht="15.75" customHeight="1">
      <c r="A25" s="31" t="s">
        <v>25</v>
      </c>
      <c r="B25" s="32">
        <v>0.0</v>
      </c>
      <c r="C25" s="32">
        <v>0.0</v>
      </c>
      <c r="D25" s="32">
        <f>B25-C25</f>
        <v>0</v>
      </c>
      <c r="E25" s="30" t="str">
        <f>IFERROR(+D25/B25,"...")</f>
        <v>...</v>
      </c>
    </row>
    <row r="26" ht="15.75" customHeight="1">
      <c r="A26" s="33"/>
      <c r="B26" s="34"/>
      <c r="C26" s="34"/>
      <c r="D26" s="34" t="s">
        <v>0</v>
      </c>
      <c r="E26" s="35" t="s">
        <v>0</v>
      </c>
    </row>
    <row r="27" ht="15.75" customHeight="1">
      <c r="A27" s="25" t="s">
        <v>26</v>
      </c>
      <c r="B27" s="26">
        <f t="shared" ref="B27:C27" si="5">B29+B34+B38</f>
        <v>5095.388176</v>
      </c>
      <c r="C27" s="26">
        <f t="shared" si="5"/>
        <v>4935.553323</v>
      </c>
      <c r="D27" s="26">
        <f t="shared" ref="D27:D32" si="7">B27-C27</f>
        <v>159.8348537</v>
      </c>
      <c r="E27" s="27">
        <f t="shared" ref="E27:E32" si="8">IFERROR(+D27/C27,"...")</f>
        <v>0.03238438394</v>
      </c>
    </row>
    <row r="28" ht="15.75" customHeight="1">
      <c r="A28" s="36" t="s">
        <v>27</v>
      </c>
      <c r="B28" s="26">
        <f t="shared" ref="B28:C28" si="6">SUM(B30:B32)+B34</f>
        <v>4085.497709</v>
      </c>
      <c r="C28" s="26">
        <f t="shared" si="6"/>
        <v>3788.292997</v>
      </c>
      <c r="D28" s="26">
        <f t="shared" si="7"/>
        <v>297.2047125</v>
      </c>
      <c r="E28" s="27">
        <f t="shared" si="8"/>
        <v>0.07845346512</v>
      </c>
    </row>
    <row r="29" ht="15.75" customHeight="1">
      <c r="A29" s="31" t="s">
        <v>28</v>
      </c>
      <c r="B29" s="29">
        <f t="shared" ref="B29:C29" si="9">B30+B31+B32</f>
        <v>3079.768316</v>
      </c>
      <c r="C29" s="29">
        <f t="shared" si="9"/>
        <v>2833.998035</v>
      </c>
      <c r="D29" s="29">
        <f t="shared" si="7"/>
        <v>245.7702811</v>
      </c>
      <c r="E29" s="30">
        <f t="shared" si="8"/>
        <v>0.0867221071</v>
      </c>
    </row>
    <row r="30" ht="15.75" customHeight="1">
      <c r="A30" s="31" t="s">
        <v>29</v>
      </c>
      <c r="B30" s="32">
        <v>1805.9393213200003</v>
      </c>
      <c r="C30" s="32">
        <v>1751.0731570799999</v>
      </c>
      <c r="D30" s="29">
        <f t="shared" si="7"/>
        <v>54.86616424</v>
      </c>
      <c r="E30" s="30">
        <f t="shared" si="8"/>
        <v>0.03133287951</v>
      </c>
    </row>
    <row r="31" ht="15.75" customHeight="1">
      <c r="A31" s="31" t="s">
        <v>19</v>
      </c>
      <c r="B31" s="32">
        <v>1186.977785</v>
      </c>
      <c r="C31" s="32">
        <v>1000.9303040000001</v>
      </c>
      <c r="D31" s="29">
        <f t="shared" si="7"/>
        <v>186.047481</v>
      </c>
      <c r="E31" s="30">
        <f t="shared" si="8"/>
        <v>0.1858745612</v>
      </c>
    </row>
    <row r="32" ht="15.75" customHeight="1">
      <c r="A32" s="31" t="s">
        <v>20</v>
      </c>
      <c r="B32" s="32">
        <v>86.85120963</v>
      </c>
      <c r="C32" s="32">
        <v>81.99457377</v>
      </c>
      <c r="D32" s="29">
        <f t="shared" si="7"/>
        <v>4.85663586</v>
      </c>
      <c r="E32" s="30">
        <f t="shared" si="8"/>
        <v>0.05923118612</v>
      </c>
    </row>
    <row r="33" ht="15.75" customHeight="1">
      <c r="A33" s="33"/>
      <c r="B33" s="37"/>
      <c r="C33" s="37"/>
      <c r="D33" s="34"/>
      <c r="E33" s="35"/>
    </row>
    <row r="34" ht="15.75" customHeight="1">
      <c r="A34" s="31" t="s">
        <v>30</v>
      </c>
      <c r="B34" s="32">
        <f t="shared" ref="B34:C34" si="10">B35+B36</f>
        <v>1005.729394</v>
      </c>
      <c r="C34" s="32">
        <f t="shared" si="10"/>
        <v>954.2949621</v>
      </c>
      <c r="D34" s="29">
        <f t="shared" ref="D34:D36" si="11">B34-C34</f>
        <v>51.4344314</v>
      </c>
      <c r="E34" s="30">
        <f t="shared" ref="E34:E36" si="12">IFERROR(+D34/C34,"...")</f>
        <v>0.05389783394</v>
      </c>
    </row>
    <row r="35" ht="15.75" customHeight="1">
      <c r="A35" s="31" t="s">
        <v>31</v>
      </c>
      <c r="B35" s="32">
        <v>931.8127440000001</v>
      </c>
      <c r="C35" s="32">
        <v>877.9472492599999</v>
      </c>
      <c r="D35" s="29">
        <f t="shared" si="11"/>
        <v>53.86549474</v>
      </c>
      <c r="E35" s="30">
        <f t="shared" si="12"/>
        <v>0.06135390798</v>
      </c>
    </row>
    <row r="36" ht="15.75" customHeight="1">
      <c r="A36" s="31" t="s">
        <v>32</v>
      </c>
      <c r="B36" s="32">
        <v>73.9166495</v>
      </c>
      <c r="C36" s="32">
        <v>76.34771284</v>
      </c>
      <c r="D36" s="29">
        <f t="shared" si="11"/>
        <v>-2.43106334</v>
      </c>
      <c r="E36" s="30">
        <f t="shared" si="12"/>
        <v>-0.03184199303</v>
      </c>
    </row>
    <row r="37" ht="15.75" customHeight="1">
      <c r="A37" s="33"/>
      <c r="B37" s="37"/>
      <c r="C37" s="37"/>
      <c r="D37" s="34"/>
      <c r="E37" s="35"/>
    </row>
    <row r="38" ht="15.75" customHeight="1">
      <c r="A38" s="36" t="s">
        <v>33</v>
      </c>
      <c r="B38" s="38">
        <v>1009.8904667936679</v>
      </c>
      <c r="C38" s="38">
        <v>1147.2603255560002</v>
      </c>
      <c r="D38" s="26">
        <f t="shared" ref="D38:D49" si="14">B38-C38</f>
        <v>-137.3698588</v>
      </c>
      <c r="E38" s="27">
        <f>IFERROR(+D38/C38,"...")</f>
        <v>-0.1197373043</v>
      </c>
    </row>
    <row r="39" ht="15.75" customHeight="1">
      <c r="A39" s="39" t="s">
        <v>34</v>
      </c>
      <c r="B39" s="40">
        <f t="shared" ref="B39:C39" si="13">+B38/B50</f>
        <v>0.01061901332</v>
      </c>
      <c r="C39" s="40">
        <f t="shared" si="13"/>
        <v>0.0126821507</v>
      </c>
      <c r="D39" s="40">
        <f t="shared" si="14"/>
        <v>-0.002063137375</v>
      </c>
      <c r="E39" s="41"/>
    </row>
    <row r="40" ht="15.75" customHeight="1">
      <c r="A40" s="42" t="s">
        <v>35</v>
      </c>
      <c r="B40" s="43">
        <f t="shared" ref="B40:C40" si="15">+B12-B28</f>
        <v>-683.360046</v>
      </c>
      <c r="C40" s="43">
        <f t="shared" si="15"/>
        <v>-600.9434323</v>
      </c>
      <c r="D40" s="43">
        <f t="shared" si="14"/>
        <v>-82.41661378</v>
      </c>
      <c r="E40" s="44">
        <f>IFERROR(+D40/C40,"...")</f>
        <v>0.1371453773</v>
      </c>
    </row>
    <row r="41" ht="15.75" customHeight="1">
      <c r="A41" s="39" t="s">
        <v>34</v>
      </c>
      <c r="B41" s="40">
        <f t="shared" ref="B41:C41" si="16">B40/B50</f>
        <v>-0.007185541077</v>
      </c>
      <c r="C41" s="40">
        <f t="shared" si="16"/>
        <v>-0.006643004206</v>
      </c>
      <c r="D41" s="40">
        <f t="shared" si="14"/>
        <v>-0.0005425368711</v>
      </c>
      <c r="E41" s="45"/>
    </row>
    <row r="42" ht="15.75" customHeight="1">
      <c r="A42" s="46" t="s">
        <v>36</v>
      </c>
      <c r="B42" s="43">
        <f>B12+B17+B19-B28</f>
        <v>-500.5976797</v>
      </c>
      <c r="C42" s="43">
        <f>C12+C17+C19-C29-C34</f>
        <v>-345.5875198</v>
      </c>
      <c r="D42" s="43">
        <f t="shared" si="14"/>
        <v>-155.0101599</v>
      </c>
      <c r="E42" s="44">
        <f>IFERROR(+D42/C42,"...")</f>
        <v>0.4485409658</v>
      </c>
    </row>
    <row r="43" ht="15.75" customHeight="1">
      <c r="A43" s="39" t="s">
        <v>37</v>
      </c>
      <c r="B43" s="40">
        <f t="shared" ref="B43:C43" si="17">B42/B50</f>
        <v>-0.005263792068</v>
      </c>
      <c r="C43" s="40">
        <f t="shared" si="17"/>
        <v>-0.003820225372</v>
      </c>
      <c r="D43" s="40">
        <f t="shared" si="14"/>
        <v>-0.001443566696</v>
      </c>
      <c r="E43" s="35" t="s">
        <v>0</v>
      </c>
    </row>
    <row r="44" ht="15.75" customHeight="1">
      <c r="A44" s="46" t="s">
        <v>38</v>
      </c>
      <c r="B44" s="43">
        <f t="shared" ref="B44:C44" si="18">B10-B28</f>
        <v>-297.6478755</v>
      </c>
      <c r="C44" s="43">
        <f t="shared" si="18"/>
        <v>-340.1151557</v>
      </c>
      <c r="D44" s="43">
        <f t="shared" si="14"/>
        <v>42.46728026</v>
      </c>
      <c r="E44" s="44">
        <f>IFERROR(+D44/C44,"...")</f>
        <v>-0.1248614757</v>
      </c>
    </row>
    <row r="45" ht="15.75" customHeight="1">
      <c r="A45" s="39" t="s">
        <v>37</v>
      </c>
      <c r="B45" s="40">
        <f t="shared" ref="B45:C45" si="19">B44/B50</f>
        <v>-0.00312977185</v>
      </c>
      <c r="C45" s="40">
        <f t="shared" si="19"/>
        <v>-0.003759732262</v>
      </c>
      <c r="D45" s="40">
        <f t="shared" si="14"/>
        <v>0.0006299604119</v>
      </c>
      <c r="E45" s="35" t="s">
        <v>0</v>
      </c>
    </row>
    <row r="46" ht="15.75" customHeight="1">
      <c r="A46" s="42" t="s">
        <v>39</v>
      </c>
      <c r="B46" s="43">
        <f t="shared" ref="B46:C46" si="20">B10-B27+B34</f>
        <v>-301.8089488</v>
      </c>
      <c r="C46" s="43">
        <f t="shared" si="20"/>
        <v>-533.0805192</v>
      </c>
      <c r="D46" s="43">
        <f t="shared" si="14"/>
        <v>231.2715704</v>
      </c>
      <c r="E46" s="44">
        <f>IFERROR(+D46/C46,"...")</f>
        <v>-0.4338398461</v>
      </c>
    </row>
    <row r="47" ht="15.75" customHeight="1">
      <c r="A47" s="39" t="s">
        <v>37</v>
      </c>
      <c r="B47" s="40">
        <f t="shared" ref="B47:C47" si="21">B46/B50</f>
        <v>-0.003173525598</v>
      </c>
      <c r="C47" s="40">
        <f t="shared" si="21"/>
        <v>-0.005892827745</v>
      </c>
      <c r="D47" s="40">
        <f t="shared" si="14"/>
        <v>0.002719302147</v>
      </c>
      <c r="E47" s="35" t="s">
        <v>0</v>
      </c>
    </row>
    <row r="48" ht="15.75" customHeight="1">
      <c r="A48" s="47" t="s">
        <v>40</v>
      </c>
      <c r="B48" s="48">
        <f t="shared" ref="B48:C48" si="22">+B10-B27</f>
        <v>-1307.538342</v>
      </c>
      <c r="C48" s="48">
        <f t="shared" si="22"/>
        <v>-1487.375481</v>
      </c>
      <c r="D48" s="48">
        <f t="shared" si="14"/>
        <v>179.837139</v>
      </c>
      <c r="E48" s="49">
        <f>(IFERROR(+D48/C48,"..."))</f>
        <v>-0.1209090383</v>
      </c>
    </row>
    <row r="49" ht="15.75" customHeight="1">
      <c r="A49" s="50" t="s">
        <v>37</v>
      </c>
      <c r="B49" s="51">
        <f t="shared" ref="B49:C49" si="23">B48/B50</f>
        <v>-0.01374878517</v>
      </c>
      <c r="C49" s="51">
        <f t="shared" si="23"/>
        <v>-0.01644188296</v>
      </c>
      <c r="D49" s="51">
        <f t="shared" si="14"/>
        <v>0.002693097787</v>
      </c>
      <c r="E49" s="52" t="s">
        <v>0</v>
      </c>
    </row>
    <row r="50" ht="15.75" customHeight="1">
      <c r="A50" s="53" t="s">
        <v>41</v>
      </c>
      <c r="B50" s="54">
        <v>95102.1</v>
      </c>
      <c r="C50" s="54">
        <v>90462.6</v>
      </c>
      <c r="D50" s="55"/>
      <c r="E50" s="56"/>
    </row>
    <row r="51" ht="15.75" customHeight="1">
      <c r="A51" s="57" t="s">
        <v>42</v>
      </c>
      <c r="B51" s="6"/>
      <c r="C51" s="6"/>
      <c r="D51" s="6"/>
      <c r="E51" s="3"/>
    </row>
    <row r="52" ht="15.75" customHeight="1">
      <c r="A52" s="58" t="s">
        <v>43</v>
      </c>
      <c r="B52" s="6"/>
      <c r="C52" s="6"/>
      <c r="D52" s="6"/>
      <c r="E52" s="3"/>
    </row>
    <row r="53" ht="15.75" customHeight="1">
      <c r="A53" s="58" t="s">
        <v>44</v>
      </c>
      <c r="B53" s="6"/>
      <c r="C53" s="6"/>
      <c r="D53" s="6"/>
      <c r="E53" s="3"/>
    </row>
    <row r="54" ht="15.75" customHeight="1">
      <c r="A54" s="59" t="s">
        <v>45</v>
      </c>
      <c r="B54" s="6"/>
      <c r="C54" s="6"/>
      <c r="D54" s="6"/>
      <c r="E54" s="3"/>
    </row>
    <row r="55" ht="15.75" customHeight="1">
      <c r="A55" s="60"/>
      <c r="B55" s="60"/>
      <c r="C55" s="60"/>
      <c r="D55" s="60"/>
      <c r="E55" s="60"/>
    </row>
    <row r="56" ht="15.75" customHeight="1">
      <c r="A56" s="61" t="s">
        <v>46</v>
      </c>
      <c r="B56" s="6"/>
      <c r="C56" s="3"/>
      <c r="D56" s="62"/>
      <c r="E56" s="62"/>
    </row>
    <row r="57" ht="15.75" customHeight="1">
      <c r="A57" s="63" t="s">
        <v>47</v>
      </c>
      <c r="B57" s="6"/>
      <c r="C57" s="3"/>
      <c r="D57" s="62"/>
      <c r="E57" s="62"/>
    </row>
    <row r="58" ht="15.75" customHeight="1">
      <c r="A58" s="64" t="s">
        <v>48</v>
      </c>
      <c r="B58" s="65"/>
      <c r="C58" s="66"/>
      <c r="D58" s="62"/>
      <c r="E58" s="62"/>
    </row>
    <row r="59" ht="15.75" customHeight="1">
      <c r="A59" s="67"/>
      <c r="B59" s="68">
        <v>2026.0</v>
      </c>
      <c r="C59" s="68">
        <v>2025.0</v>
      </c>
      <c r="D59" s="62"/>
      <c r="E59" s="69"/>
    </row>
    <row r="60" ht="15.75" customHeight="1">
      <c r="A60" s="47" t="s">
        <v>49</v>
      </c>
      <c r="B60" s="48">
        <f t="shared" ref="B60:C60" si="24">B63+B69+B74+B79+B81</f>
        <v>1307.538342</v>
      </c>
      <c r="C60" s="48">
        <f t="shared" si="24"/>
        <v>1487.375481</v>
      </c>
      <c r="D60" s="62"/>
      <c r="E60" s="70"/>
    </row>
    <row r="61" ht="15.75" customHeight="1">
      <c r="A61" s="71" t="s">
        <v>37</v>
      </c>
      <c r="B61" s="72">
        <f t="shared" ref="B61:C61" si="25">B60/B50</f>
        <v>0.01374878517</v>
      </c>
      <c r="C61" s="72">
        <f t="shared" si="25"/>
        <v>0.01644188296</v>
      </c>
      <c r="D61" s="62"/>
      <c r="E61" s="62"/>
    </row>
    <row r="62" ht="15.75" customHeight="1">
      <c r="A62" s="73"/>
      <c r="B62" s="73"/>
      <c r="C62" s="74"/>
      <c r="D62" s="62"/>
      <c r="E62" s="62"/>
    </row>
    <row r="63" ht="15.75" customHeight="1">
      <c r="A63" s="75" t="s">
        <v>50</v>
      </c>
      <c r="B63" s="76">
        <f t="shared" ref="B63:C63" si="26">B64+B67</f>
        <v>641.7841</v>
      </c>
      <c r="C63" s="76">
        <f t="shared" si="26"/>
        <v>66.44</v>
      </c>
      <c r="D63" s="62"/>
      <c r="E63" s="62"/>
    </row>
    <row r="64" ht="15.75" customHeight="1">
      <c r="A64" s="77" t="s">
        <v>51</v>
      </c>
      <c r="B64" s="74">
        <f t="shared" ref="B64:C64" si="27">B65-B66</f>
        <v>641.7841</v>
      </c>
      <c r="C64" s="74">
        <f t="shared" si="27"/>
        <v>66.44</v>
      </c>
      <c r="D64" s="62"/>
      <c r="E64" s="62"/>
    </row>
    <row r="65" ht="15.75" customHeight="1">
      <c r="A65" s="77" t="s">
        <v>52</v>
      </c>
      <c r="B65" s="74">
        <v>5048.159600000001</v>
      </c>
      <c r="C65" s="74">
        <v>1611.43</v>
      </c>
      <c r="D65" s="62"/>
      <c r="E65" s="62"/>
    </row>
    <row r="66" ht="15.75" customHeight="1">
      <c r="A66" s="77" t="s">
        <v>53</v>
      </c>
      <c r="B66" s="74">
        <v>4406.3755</v>
      </c>
      <c r="C66" s="74">
        <v>1544.9899999999998</v>
      </c>
      <c r="D66" s="62"/>
      <c r="E66" s="62"/>
    </row>
    <row r="67" ht="15.75" customHeight="1">
      <c r="A67" s="78" t="s">
        <v>54</v>
      </c>
      <c r="B67" s="74">
        <v>0.0</v>
      </c>
      <c r="C67" s="74">
        <v>0.0</v>
      </c>
      <c r="D67" s="62"/>
      <c r="E67" s="62"/>
    </row>
    <row r="68" ht="15.75" customHeight="1">
      <c r="A68" s="73"/>
      <c r="B68" s="73"/>
      <c r="C68" s="74"/>
      <c r="D68" s="62"/>
      <c r="E68" s="62"/>
    </row>
    <row r="69" ht="15.75" customHeight="1">
      <c r="A69" s="75" t="s">
        <v>55</v>
      </c>
      <c r="B69" s="76">
        <f t="shared" ref="B69:C69" si="28">+B70</f>
        <v>117.076</v>
      </c>
      <c r="C69" s="76">
        <f t="shared" si="28"/>
        <v>778.72</v>
      </c>
      <c r="D69" s="62"/>
      <c r="E69" s="62"/>
    </row>
    <row r="70" ht="15.75" customHeight="1">
      <c r="A70" s="77" t="s">
        <v>51</v>
      </c>
      <c r="B70" s="74">
        <f t="shared" ref="B70:C70" si="29">+B71-B72</f>
        <v>117.076</v>
      </c>
      <c r="C70" s="74">
        <f t="shared" si="29"/>
        <v>778.72</v>
      </c>
      <c r="D70" s="62"/>
      <c r="E70" s="62"/>
    </row>
    <row r="71" ht="15.75" customHeight="1">
      <c r="A71" s="77" t="s">
        <v>52</v>
      </c>
      <c r="B71" s="74">
        <v>527.456</v>
      </c>
      <c r="C71" s="74">
        <v>1040.72</v>
      </c>
      <c r="D71" s="62"/>
      <c r="E71" s="62"/>
    </row>
    <row r="72" ht="15.75" customHeight="1">
      <c r="A72" s="77" t="s">
        <v>53</v>
      </c>
      <c r="B72" s="74">
        <v>410.38</v>
      </c>
      <c r="C72" s="74">
        <v>262.0</v>
      </c>
      <c r="D72" s="62"/>
      <c r="E72" s="62"/>
    </row>
    <row r="73" ht="15.75" customHeight="1">
      <c r="A73" s="73"/>
      <c r="B73" s="73"/>
      <c r="C73" s="74"/>
      <c r="D73" s="62"/>
      <c r="E73" s="62"/>
    </row>
    <row r="74" ht="15.75" customHeight="1">
      <c r="A74" s="75" t="s">
        <v>56</v>
      </c>
      <c r="B74" s="76">
        <f t="shared" ref="B74:C74" si="30">B75+B76+B77</f>
        <v>778.3269155</v>
      </c>
      <c r="C74" s="76">
        <f t="shared" si="30"/>
        <v>1789.080046</v>
      </c>
      <c r="D74" s="62"/>
      <c r="E74" s="62"/>
    </row>
    <row r="75" ht="15.75" customHeight="1">
      <c r="A75" s="77" t="s">
        <v>57</v>
      </c>
      <c r="B75" s="74">
        <v>832.3989468000013</v>
      </c>
      <c r="C75" s="74">
        <v>1763.4244637699999</v>
      </c>
      <c r="D75" s="62"/>
      <c r="E75" s="62"/>
    </row>
    <row r="76" ht="15.75" customHeight="1">
      <c r="A76" s="77" t="s">
        <v>58</v>
      </c>
      <c r="B76" s="74">
        <v>-149.07203128999998</v>
      </c>
      <c r="C76" s="74">
        <v>3.6555824</v>
      </c>
      <c r="D76" s="62"/>
      <c r="E76" s="62"/>
    </row>
    <row r="77" ht="15.75" customHeight="1">
      <c r="A77" s="77" t="s">
        <v>59</v>
      </c>
      <c r="B77" s="74">
        <v>95.0</v>
      </c>
      <c r="C77" s="74">
        <v>22.0</v>
      </c>
      <c r="D77" s="62"/>
      <c r="E77" s="62"/>
    </row>
    <row r="78" ht="15.75" customHeight="1">
      <c r="A78" s="73"/>
      <c r="B78" s="73"/>
      <c r="C78" s="74"/>
      <c r="D78" s="62"/>
      <c r="E78" s="62"/>
    </row>
    <row r="79" ht="15.75" customHeight="1">
      <c r="A79" s="75" t="s">
        <v>60</v>
      </c>
      <c r="B79" s="76">
        <v>-20.350592582999973</v>
      </c>
      <c r="C79" s="76">
        <v>57.274414269999966</v>
      </c>
      <c r="D79" s="62"/>
      <c r="E79" s="62"/>
    </row>
    <row r="80" ht="15.75" customHeight="1">
      <c r="A80" s="73"/>
      <c r="B80" s="73"/>
      <c r="C80" s="74"/>
      <c r="D80" s="62"/>
      <c r="E80" s="62"/>
    </row>
    <row r="81" ht="15.75" customHeight="1">
      <c r="A81" s="75" t="s">
        <v>61</v>
      </c>
      <c r="B81" s="76">
        <v>-209.29808065333373</v>
      </c>
      <c r="C81" s="76">
        <v>-1204.1389791439994</v>
      </c>
      <c r="D81" s="79"/>
      <c r="E81" s="62"/>
    </row>
    <row r="82" ht="46.5" customHeight="1">
      <c r="A82" s="80" t="s">
        <v>62</v>
      </c>
      <c r="B82" s="81"/>
      <c r="C82" s="11"/>
      <c r="D82" s="62"/>
      <c r="E82" s="62"/>
    </row>
    <row r="83" ht="15.75" customHeight="1">
      <c r="A83" s="82"/>
      <c r="C83" s="83"/>
      <c r="D83" s="62"/>
      <c r="E83" s="62"/>
    </row>
    <row r="84" ht="15.75" customHeight="1">
      <c r="A84" s="14"/>
      <c r="B84" s="84"/>
      <c r="C84" s="15"/>
      <c r="D84" s="62"/>
      <c r="E84" s="62"/>
    </row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A51:E51"/>
    <mergeCell ref="A52:E52"/>
    <mergeCell ref="A53:E53"/>
    <mergeCell ref="A54:E54"/>
    <mergeCell ref="A56:C56"/>
    <mergeCell ref="A57:C57"/>
    <mergeCell ref="A58:C58"/>
    <mergeCell ref="A82:C84"/>
    <mergeCell ref="B1:C1"/>
    <mergeCell ref="D1:E1"/>
    <mergeCell ref="A2:E2"/>
    <mergeCell ref="A3:E3"/>
    <mergeCell ref="A4:E4"/>
    <mergeCell ref="D5:E6"/>
    <mergeCell ref="A6:A7"/>
  </mergeCells>
  <printOptions horizontalCentered="1"/>
  <pageMargins bottom="0.7480314960629921" footer="0.0" header="0.0" left="0.7086614173228347" right="0.7086614173228347" top="0.7480314960629921"/>
  <pageSetup paperSize="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5.0"/>
  </cols>
  <sheetData>
    <row r="1">
      <c r="A1" s="85" t="s">
        <v>0</v>
      </c>
      <c r="B1" s="86"/>
      <c r="C1" s="3"/>
      <c r="D1" s="87" t="s">
        <v>63</v>
      </c>
      <c r="E1" s="3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>
      <c r="A2" s="89" t="s">
        <v>64</v>
      </c>
      <c r="B2" s="6"/>
      <c r="C2" s="6"/>
      <c r="D2" s="6"/>
      <c r="E2" s="3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>
      <c r="A3" s="89" t="s">
        <v>65</v>
      </c>
      <c r="B3" s="6"/>
      <c r="C3" s="6"/>
      <c r="D3" s="6"/>
      <c r="E3" s="3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>
      <c r="A4" s="90" t="s">
        <v>66</v>
      </c>
      <c r="B4" s="6"/>
      <c r="C4" s="6"/>
      <c r="D4" s="6"/>
      <c r="E4" s="3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>
      <c r="A5" s="91" t="s">
        <v>0</v>
      </c>
      <c r="B5" s="92" t="s">
        <v>5</v>
      </c>
      <c r="C5" s="92" t="s">
        <v>5</v>
      </c>
      <c r="D5" s="93" t="s">
        <v>6</v>
      </c>
      <c r="E5" s="11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</row>
    <row r="6">
      <c r="A6" s="94" t="s">
        <v>7</v>
      </c>
      <c r="B6" s="95">
        <v>2026.0</v>
      </c>
      <c r="C6" s="95">
        <v>2025.0</v>
      </c>
      <c r="D6" s="14"/>
      <c r="E6" s="15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</row>
    <row r="7">
      <c r="A7" s="16"/>
      <c r="B7" s="96" t="s">
        <v>8</v>
      </c>
      <c r="C7" s="96" t="s">
        <v>9</v>
      </c>
      <c r="D7" s="97" t="s">
        <v>10</v>
      </c>
      <c r="E7" s="97" t="s">
        <v>11</v>
      </c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>
      <c r="A8" s="98" t="s">
        <v>0</v>
      </c>
      <c r="B8" s="99" t="s">
        <v>12</v>
      </c>
      <c r="C8" s="99" t="s">
        <v>13</v>
      </c>
      <c r="D8" s="100" t="s">
        <v>14</v>
      </c>
      <c r="E8" s="100" t="s">
        <v>15</v>
      </c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>
      <c r="A9" s="101"/>
      <c r="B9" s="102"/>
      <c r="C9" s="102"/>
      <c r="D9" s="102"/>
      <c r="E9" s="101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>
      <c r="A10" s="103" t="s">
        <v>16</v>
      </c>
      <c r="B10" s="104">
        <f t="shared" ref="B10:C10" si="1">B12+B19+B21</f>
        <v>2263.411733</v>
      </c>
      <c r="C10" s="104">
        <f t="shared" si="1"/>
        <v>2033.922156</v>
      </c>
      <c r="D10" s="104">
        <f>B10-C10</f>
        <v>229.4895768</v>
      </c>
      <c r="E10" s="105">
        <f>IFERROR(+D10/C10,"...")</f>
        <v>0.1128310521</v>
      </c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>
      <c r="A11" s="101"/>
      <c r="B11" s="106"/>
      <c r="C11" s="106"/>
      <c r="D11" s="107" t="s">
        <v>0</v>
      </c>
      <c r="E11" s="108" t="s">
        <v>0</v>
      </c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>
      <c r="A12" s="103" t="s">
        <v>67</v>
      </c>
      <c r="B12" s="104">
        <f t="shared" ref="B12:C12" si="2">SUM(B13+B17)</f>
        <v>2065.947197</v>
      </c>
      <c r="C12" s="104">
        <f t="shared" si="2"/>
        <v>2033.767776</v>
      </c>
      <c r="D12" s="104">
        <f t="shared" ref="D12:D17" si="3">B12-C12</f>
        <v>32.17942094</v>
      </c>
      <c r="E12" s="105">
        <f t="shared" ref="E12:E17" si="4">IFERROR(+D12/C12,"...")</f>
        <v>0.01582256407</v>
      </c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>
      <c r="A13" s="109" t="s">
        <v>68</v>
      </c>
      <c r="B13" s="107">
        <f>+B14+B15</f>
        <v>1699.313599</v>
      </c>
      <c r="C13" s="107">
        <f>C14+C15</f>
        <v>1623.829458</v>
      </c>
      <c r="D13" s="107">
        <f t="shared" si="3"/>
        <v>75.48414134</v>
      </c>
      <c r="E13" s="108">
        <f t="shared" si="4"/>
        <v>0.04648526418</v>
      </c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>
      <c r="A14" s="109" t="s">
        <v>69</v>
      </c>
      <c r="B14" s="107">
        <v>959.59355098</v>
      </c>
      <c r="C14" s="107">
        <v>933.02194283</v>
      </c>
      <c r="D14" s="107">
        <f t="shared" si="3"/>
        <v>26.57160815</v>
      </c>
      <c r="E14" s="108">
        <f t="shared" si="4"/>
        <v>0.02847908171</v>
      </c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>
      <c r="A15" s="109" t="s">
        <v>70</v>
      </c>
      <c r="B15" s="107">
        <v>739.72004849</v>
      </c>
      <c r="C15" s="107">
        <v>690.8075153</v>
      </c>
      <c r="D15" s="107">
        <f t="shared" si="3"/>
        <v>48.91253319</v>
      </c>
      <c r="E15" s="108">
        <f t="shared" si="4"/>
        <v>0.07080486548</v>
      </c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>
      <c r="A16" s="109" t="s">
        <v>71</v>
      </c>
      <c r="B16" s="107">
        <v>29.6785863</v>
      </c>
      <c r="C16" s="107">
        <v>57.65348081</v>
      </c>
      <c r="D16" s="107">
        <f t="shared" si="3"/>
        <v>-27.97489451</v>
      </c>
      <c r="E16" s="108">
        <f t="shared" si="4"/>
        <v>-0.4852247274</v>
      </c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>
      <c r="A17" s="109" t="s">
        <v>72</v>
      </c>
      <c r="B17" s="107">
        <v>366.63359717000003</v>
      </c>
      <c r="C17" s="107">
        <v>409.93831757</v>
      </c>
      <c r="D17" s="107">
        <f t="shared" si="3"/>
        <v>-43.3047204</v>
      </c>
      <c r="E17" s="108">
        <f t="shared" si="4"/>
        <v>-0.1056371618</v>
      </c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>
      <c r="A18" s="101"/>
      <c r="B18" s="106"/>
      <c r="C18" s="106"/>
      <c r="D18" s="106"/>
      <c r="E18" s="110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>
      <c r="A19" s="109" t="s">
        <v>23</v>
      </c>
      <c r="B19" s="107">
        <v>197.46453587</v>
      </c>
      <c r="C19" s="107">
        <v>0.15438</v>
      </c>
      <c r="D19" s="107">
        <f>B19-C19</f>
        <v>197.3101559</v>
      </c>
      <c r="E19" s="108">
        <f>IFERROR(+D19/C19,"...")</f>
        <v>1278.081072</v>
      </c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>
      <c r="A20" s="101"/>
      <c r="B20" s="106"/>
      <c r="C20" s="106"/>
      <c r="D20" s="104" t="s">
        <v>0</v>
      </c>
      <c r="E20" s="110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>
      <c r="A21" s="109" t="s">
        <v>25</v>
      </c>
      <c r="B21" s="107">
        <v>0.0</v>
      </c>
      <c r="C21" s="107">
        <v>0.0</v>
      </c>
      <c r="D21" s="107">
        <f>B21-C21</f>
        <v>0</v>
      </c>
      <c r="E21" s="108" t="str">
        <f>IFERROR(+D21/C21,"...")</f>
        <v>...</v>
      </c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>
      <c r="A22" s="101"/>
      <c r="B22" s="106"/>
      <c r="C22" s="106"/>
      <c r="D22" s="107" t="s">
        <v>0</v>
      </c>
      <c r="E22" s="105" t="s">
        <v>0</v>
      </c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>
      <c r="A23" s="103" t="s">
        <v>26</v>
      </c>
      <c r="B23" s="104">
        <f>+B25+B37</f>
        <v>3932.912647</v>
      </c>
      <c r="C23" s="104">
        <f>SUM(C25+C37)</f>
        <v>4204.448636</v>
      </c>
      <c r="D23" s="104">
        <f>B23-C23</f>
        <v>-271.5359885</v>
      </c>
      <c r="E23" s="105">
        <f>IFERROR(+D23/C23,"...")</f>
        <v>-0.06458301956</v>
      </c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>
      <c r="A24" s="101"/>
      <c r="B24" s="106"/>
      <c r="C24" s="106"/>
      <c r="D24" s="107" t="s">
        <v>0</v>
      </c>
      <c r="E24" s="105" t="s">
        <v>0</v>
      </c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>
      <c r="A25" s="103" t="s">
        <v>73</v>
      </c>
      <c r="B25" s="104">
        <f t="shared" ref="B25:C25" si="5">+B26+B27+B28+B30+B31</f>
        <v>3063.816876</v>
      </c>
      <c r="C25" s="104">
        <f t="shared" si="5"/>
        <v>3334.305044</v>
      </c>
      <c r="D25" s="104">
        <f t="shared" ref="D25:D31" si="6">B25-C25</f>
        <v>-270.4881678</v>
      </c>
      <c r="E25" s="105">
        <f t="shared" ref="E25:E31" si="7">IFERROR(+D25/C25,"...")</f>
        <v>-0.08112280197</v>
      </c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>
      <c r="A26" s="109" t="s">
        <v>74</v>
      </c>
      <c r="B26" s="107">
        <v>1119.55930582</v>
      </c>
      <c r="C26" s="107">
        <v>1069.45875457</v>
      </c>
      <c r="D26" s="107">
        <f t="shared" si="6"/>
        <v>50.10055125</v>
      </c>
      <c r="E26" s="108">
        <f t="shared" si="7"/>
        <v>0.04684664185</v>
      </c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>
      <c r="A27" s="109" t="s">
        <v>75</v>
      </c>
      <c r="B27" s="107">
        <v>120.61858194000001</v>
      </c>
      <c r="C27" s="107">
        <v>110.91281776</v>
      </c>
      <c r="D27" s="107">
        <f t="shared" si="6"/>
        <v>9.70576418</v>
      </c>
      <c r="E27" s="108">
        <f t="shared" si="7"/>
        <v>0.087508048</v>
      </c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>
      <c r="A28" s="109" t="s">
        <v>76</v>
      </c>
      <c r="B28" s="107">
        <v>722.38838969</v>
      </c>
      <c r="C28" s="107">
        <v>1090.0734530299999</v>
      </c>
      <c r="D28" s="107">
        <f t="shared" si="6"/>
        <v>-367.6850633</v>
      </c>
      <c r="E28" s="108">
        <f t="shared" si="7"/>
        <v>-0.337303016</v>
      </c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>
      <c r="A29" s="109" t="s">
        <v>71</v>
      </c>
      <c r="B29" s="107">
        <v>29.6785863</v>
      </c>
      <c r="C29" s="107">
        <v>57.65348081</v>
      </c>
      <c r="D29" s="107">
        <f t="shared" si="6"/>
        <v>-27.97489451</v>
      </c>
      <c r="E29" s="108">
        <f t="shared" si="7"/>
        <v>-0.4852247274</v>
      </c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>
      <c r="A30" s="109" t="s">
        <v>77</v>
      </c>
      <c r="B30" s="107">
        <v>1005.7293935</v>
      </c>
      <c r="C30" s="107">
        <v>954.2949620999999</v>
      </c>
      <c r="D30" s="107">
        <f t="shared" si="6"/>
        <v>51.4344314</v>
      </c>
      <c r="E30" s="108">
        <f t="shared" si="7"/>
        <v>0.05389783394</v>
      </c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>
      <c r="A31" s="109" t="s">
        <v>78</v>
      </c>
      <c r="B31" s="107">
        <v>95.52120486999999</v>
      </c>
      <c r="C31" s="107">
        <v>109.56505612</v>
      </c>
      <c r="D31" s="107">
        <f t="shared" si="6"/>
        <v>-14.04385125</v>
      </c>
      <c r="E31" s="108">
        <f t="shared" si="7"/>
        <v>-0.1281781961</v>
      </c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>
      <c r="A32" s="101"/>
      <c r="B32" s="106"/>
      <c r="C32" s="106"/>
      <c r="D32" s="107" t="s">
        <v>0</v>
      </c>
      <c r="E32" s="108" t="s">
        <v>0</v>
      </c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</row>
    <row r="33">
      <c r="A33" s="111" t="s">
        <v>79</v>
      </c>
      <c r="B33" s="112">
        <f t="shared" ref="B33:C33" si="8">B12-B25</f>
        <v>-997.8696792</v>
      </c>
      <c r="C33" s="112">
        <f t="shared" si="8"/>
        <v>-1300.537268</v>
      </c>
      <c r="D33" s="112">
        <f t="shared" ref="D33:D42" si="10">B33-C33</f>
        <v>302.6675887</v>
      </c>
      <c r="E33" s="113">
        <f>IFERROR(+D33/C33,"...")</f>
        <v>-0.2327250408</v>
      </c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</row>
    <row r="34">
      <c r="A34" s="114" t="s">
        <v>37</v>
      </c>
      <c r="B34" s="55">
        <f t="shared" ref="B34:C34" si="9">+B33/B43</f>
        <v>-0.01049261456</v>
      </c>
      <c r="C34" s="55">
        <f t="shared" si="9"/>
        <v>-0.01437651878</v>
      </c>
      <c r="D34" s="55">
        <f t="shared" si="10"/>
        <v>0.003883904221</v>
      </c>
      <c r="E34" s="105" t="s">
        <v>0</v>
      </c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</row>
    <row r="35">
      <c r="A35" s="111" t="s">
        <v>80</v>
      </c>
      <c r="B35" s="112">
        <f t="shared" ref="B35:C35" si="11">B10-B25</f>
        <v>-800.4051433</v>
      </c>
      <c r="C35" s="112">
        <f t="shared" si="11"/>
        <v>-1300.382888</v>
      </c>
      <c r="D35" s="112">
        <f t="shared" si="10"/>
        <v>499.9777446</v>
      </c>
      <c r="E35" s="113">
        <f>IFERROR(+D35/C35,"...")</f>
        <v>-0.384485023</v>
      </c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>
      <c r="A36" s="114" t="s">
        <v>37</v>
      </c>
      <c r="B36" s="55">
        <f t="shared" ref="B36:C36" si="12">+B35/B43</f>
        <v>-0.00841627202</v>
      </c>
      <c r="C36" s="55">
        <f t="shared" si="12"/>
        <v>-0.01437481222</v>
      </c>
      <c r="D36" s="55">
        <f t="shared" si="10"/>
        <v>0.005958540199</v>
      </c>
      <c r="E36" s="115" t="s">
        <v>0</v>
      </c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>
      <c r="A37" s="103" t="s">
        <v>81</v>
      </c>
      <c r="B37" s="104">
        <v>869.0957712600011</v>
      </c>
      <c r="C37" s="104">
        <v>870.1435919700002</v>
      </c>
      <c r="D37" s="104">
        <f t="shared" si="10"/>
        <v>-1.04782071</v>
      </c>
      <c r="E37" s="105">
        <f>IFERROR(+D37/C37,"...")</f>
        <v>-0.001204192871</v>
      </c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>
      <c r="A38" s="114" t="s">
        <v>37</v>
      </c>
      <c r="B38" s="55">
        <f t="shared" ref="B38:C38" si="13">+B37/B43</f>
        <v>0.009138554998</v>
      </c>
      <c r="C38" s="55">
        <f t="shared" si="13"/>
        <v>0.009618821391</v>
      </c>
      <c r="D38" s="55">
        <f t="shared" si="10"/>
        <v>-0.0004802663932</v>
      </c>
      <c r="E38" s="105" t="s">
        <v>0</v>
      </c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>
      <c r="A39" s="111" t="s">
        <v>39</v>
      </c>
      <c r="B39" s="112">
        <f t="shared" ref="B39:C39" si="14">B41+B30</f>
        <v>-663.7715211</v>
      </c>
      <c r="C39" s="112">
        <f t="shared" si="14"/>
        <v>-1216.231518</v>
      </c>
      <c r="D39" s="112">
        <f t="shared" si="10"/>
        <v>552.4599967</v>
      </c>
      <c r="E39" s="113">
        <f>IFERROR(+D39/C39,"...")</f>
        <v>-0.4542391713</v>
      </c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>
      <c r="A40" s="114" t="s">
        <v>37</v>
      </c>
      <c r="B40" s="55">
        <f t="shared" ref="B40:C40" si="15">+B39/B43</f>
        <v>-0.006979567445</v>
      </c>
      <c r="C40" s="55">
        <f t="shared" si="15"/>
        <v>-0.0134445784</v>
      </c>
      <c r="D40" s="55">
        <f t="shared" si="10"/>
        <v>0.006465010953</v>
      </c>
      <c r="E40" s="115" t="s">
        <v>0</v>
      </c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>
      <c r="A41" s="116" t="s">
        <v>82</v>
      </c>
      <c r="B41" s="117">
        <f t="shared" ref="B41:C41" si="16">SUM(B10-B23)</f>
        <v>-1669.500915</v>
      </c>
      <c r="C41" s="117">
        <f t="shared" si="16"/>
        <v>-2170.52648</v>
      </c>
      <c r="D41" s="117">
        <f t="shared" si="10"/>
        <v>501.0255653</v>
      </c>
      <c r="E41" s="118">
        <f>IFERROR(+D41/C41,"...")</f>
        <v>-0.2308313536</v>
      </c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>
      <c r="A42" s="119" t="s">
        <v>83</v>
      </c>
      <c r="B42" s="120">
        <f t="shared" ref="B42:C42" si="17">+B41/B43</f>
        <v>-0.01755482702</v>
      </c>
      <c r="C42" s="120">
        <f t="shared" si="17"/>
        <v>-0.02399363361</v>
      </c>
      <c r="D42" s="120">
        <f t="shared" si="10"/>
        <v>0.006438806592</v>
      </c>
      <c r="E42" s="121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>
      <c r="A43" s="122" t="s">
        <v>41</v>
      </c>
      <c r="B43" s="123">
        <v>95102.1</v>
      </c>
      <c r="C43" s="123">
        <v>90462.6</v>
      </c>
      <c r="D43" s="110"/>
      <c r="E43" s="110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</row>
    <row r="44">
      <c r="A44" s="124" t="s">
        <v>84</v>
      </c>
      <c r="B44" s="6"/>
      <c r="C44" s="6"/>
      <c r="D44" s="6"/>
      <c r="E44" s="3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>
      <c r="A45" s="125" t="s">
        <v>85</v>
      </c>
      <c r="B45" s="6"/>
      <c r="C45" s="6"/>
      <c r="D45" s="6"/>
      <c r="E45" s="3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>
      <c r="A46" s="126"/>
      <c r="B46" s="126"/>
      <c r="C46" s="126"/>
      <c r="D46" s="127"/>
      <c r="E46" s="3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>
      <c r="A47" s="128"/>
      <c r="B47" s="129"/>
      <c r="C47" s="128"/>
      <c r="D47" s="129"/>
      <c r="E47" s="129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>
      <c r="A48" s="130" t="s">
        <v>86</v>
      </c>
      <c r="B48" s="6"/>
      <c r="C48" s="3"/>
      <c r="D48" s="129"/>
      <c r="E48" s="129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</row>
    <row r="49">
      <c r="A49" s="131" t="s">
        <v>47</v>
      </c>
      <c r="B49" s="6"/>
      <c r="C49" s="3"/>
      <c r="D49" s="129"/>
      <c r="E49" s="129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>
      <c r="A50" s="132" t="s">
        <v>48</v>
      </c>
      <c r="B50" s="65"/>
      <c r="C50" s="66"/>
      <c r="D50" s="129"/>
      <c r="E50" s="129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</row>
    <row r="51">
      <c r="A51" s="133"/>
      <c r="B51" s="134">
        <v>2026.0</v>
      </c>
      <c r="C51" s="134">
        <v>2025.0</v>
      </c>
      <c r="D51" s="129"/>
      <c r="E51" s="129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</row>
    <row r="52">
      <c r="A52" s="116" t="s">
        <v>49</v>
      </c>
      <c r="B52" s="117">
        <f t="shared" ref="B52:C52" si="18">B55+B61+B66+B71+B73</f>
        <v>1669.500915</v>
      </c>
      <c r="C52" s="117">
        <f t="shared" si="18"/>
        <v>2170.52648</v>
      </c>
      <c r="D52" s="128"/>
      <c r="E52" s="12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>
      <c r="A53" s="135" t="s">
        <v>37</v>
      </c>
      <c r="B53" s="136">
        <f t="shared" ref="B53:C53" si="19">B52/B43</f>
        <v>0.01755482702</v>
      </c>
      <c r="C53" s="136">
        <f t="shared" si="19"/>
        <v>0.02399363361</v>
      </c>
      <c r="D53" s="129"/>
      <c r="E53" s="137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</row>
    <row r="54">
      <c r="A54" s="138"/>
      <c r="B54" s="139"/>
      <c r="C54" s="88"/>
      <c r="D54" s="129"/>
      <c r="E54" s="129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</row>
    <row r="55">
      <c r="A55" s="140" t="s">
        <v>50</v>
      </c>
      <c r="B55" s="141">
        <f t="shared" ref="B55:C55" si="20">B56+B59</f>
        <v>641.7841</v>
      </c>
      <c r="C55" s="141">
        <f t="shared" si="20"/>
        <v>66.44</v>
      </c>
      <c r="D55" s="129"/>
      <c r="E55" s="129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>
      <c r="A56" s="142" t="s">
        <v>51</v>
      </c>
      <c r="B56" s="143">
        <f t="shared" ref="B56:C56" si="21">B57-B58</f>
        <v>641.7841</v>
      </c>
      <c r="C56" s="143">
        <f t="shared" si="21"/>
        <v>66.44</v>
      </c>
      <c r="D56" s="129"/>
      <c r="E56" s="129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>
      <c r="A57" s="142" t="s">
        <v>52</v>
      </c>
      <c r="B57" s="143">
        <v>5048.159600000001</v>
      </c>
      <c r="C57" s="143">
        <v>1611.43</v>
      </c>
      <c r="D57" s="129"/>
      <c r="E57" s="129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</row>
    <row r="58">
      <c r="A58" s="142" t="s">
        <v>53</v>
      </c>
      <c r="B58" s="143">
        <v>4406.3755</v>
      </c>
      <c r="C58" s="143">
        <v>1544.9899999999998</v>
      </c>
      <c r="D58" s="129"/>
      <c r="E58" s="129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</row>
    <row r="59">
      <c r="A59" s="144" t="s">
        <v>54</v>
      </c>
      <c r="B59" s="143">
        <v>0.0</v>
      </c>
      <c r="C59" s="143">
        <v>0.0</v>
      </c>
      <c r="D59" s="129"/>
      <c r="E59" s="129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>
      <c r="A60" s="138"/>
      <c r="B60" s="139"/>
      <c r="C60" s="88"/>
      <c r="D60" s="129"/>
      <c r="E60" s="129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>
      <c r="A61" s="140" t="s">
        <v>55</v>
      </c>
      <c r="B61" s="141">
        <f t="shared" ref="B61:C61" si="22">+B62</f>
        <v>117.076</v>
      </c>
      <c r="C61" s="141">
        <f t="shared" si="22"/>
        <v>778.72</v>
      </c>
      <c r="D61" s="129"/>
      <c r="E61" s="129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</row>
    <row r="62">
      <c r="A62" s="142" t="s">
        <v>51</v>
      </c>
      <c r="B62" s="143">
        <f t="shared" ref="B62:C62" si="23">+B63-B64</f>
        <v>117.076</v>
      </c>
      <c r="C62" s="143">
        <f t="shared" si="23"/>
        <v>778.72</v>
      </c>
      <c r="D62" s="129"/>
      <c r="E62" s="129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>
      <c r="A63" s="142" t="s">
        <v>52</v>
      </c>
      <c r="B63" s="143">
        <v>527.456</v>
      </c>
      <c r="C63" s="143">
        <v>1040.72</v>
      </c>
      <c r="D63" s="129"/>
      <c r="E63" s="129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>
      <c r="A64" s="142" t="s">
        <v>53</v>
      </c>
      <c r="B64" s="143">
        <v>410.38</v>
      </c>
      <c r="C64" s="143">
        <v>262.0</v>
      </c>
      <c r="D64" s="129"/>
      <c r="E64" s="129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</row>
    <row r="65">
      <c r="A65" s="138"/>
      <c r="B65" s="139"/>
      <c r="C65" s="88"/>
      <c r="D65" s="129"/>
      <c r="E65" s="129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</row>
    <row r="66">
      <c r="A66" s="140" t="s">
        <v>87</v>
      </c>
      <c r="B66" s="141">
        <f t="shared" ref="B66:C66" si="24">+SUM(B67:B69)</f>
        <v>841.09234</v>
      </c>
      <c r="C66" s="141">
        <f t="shared" si="24"/>
        <v>1973.083207</v>
      </c>
      <c r="D66" s="129"/>
      <c r="E66" s="129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</row>
    <row r="67">
      <c r="A67" s="142" t="s">
        <v>57</v>
      </c>
      <c r="B67" s="143">
        <v>896.0923400000011</v>
      </c>
      <c r="C67" s="143">
        <v>1947.5832071</v>
      </c>
      <c r="D67" s="129"/>
      <c r="E67" s="129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</row>
    <row r="68">
      <c r="A68" s="142" t="s">
        <v>58</v>
      </c>
      <c r="B68" s="143">
        <v>-150.0</v>
      </c>
      <c r="C68" s="143">
        <v>3.5</v>
      </c>
      <c r="D68" s="129"/>
      <c r="E68" s="129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</row>
    <row r="69">
      <c r="A69" s="142" t="s">
        <v>59</v>
      </c>
      <c r="B69" s="143">
        <v>95.0</v>
      </c>
      <c r="C69" s="143">
        <v>22.0</v>
      </c>
      <c r="D69" s="129"/>
      <c r="E69" s="129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>
      <c r="A70" s="138"/>
      <c r="B70" s="139"/>
      <c r="C70" s="88"/>
      <c r="D70" s="129"/>
      <c r="E70" s="129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</row>
    <row r="71">
      <c r="A71" s="140" t="s">
        <v>60</v>
      </c>
      <c r="B71" s="141">
        <v>-0.11381439999999898</v>
      </c>
      <c r="C71" s="141">
        <v>-1.7979042299999968</v>
      </c>
      <c r="D71" s="129"/>
      <c r="E71" s="129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</row>
    <row r="72">
      <c r="A72" s="138"/>
      <c r="B72" s="139"/>
      <c r="C72" s="88"/>
      <c r="D72" s="129"/>
      <c r="E72" s="129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</row>
    <row r="73">
      <c r="A73" s="140" t="s">
        <v>88</v>
      </c>
      <c r="B73" s="141">
        <v>69.66228896999985</v>
      </c>
      <c r="C73" s="141">
        <v>-645.9188230199996</v>
      </c>
      <c r="D73" s="129"/>
      <c r="E73" s="129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</row>
    <row r="74">
      <c r="A74" s="145" t="s">
        <v>62</v>
      </c>
      <c r="B74" s="81"/>
      <c r="C74" s="11"/>
      <c r="D74" s="129"/>
      <c r="E74" s="129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</row>
    <row r="75">
      <c r="A75" s="82"/>
      <c r="C75" s="83"/>
      <c r="D75" s="129"/>
      <c r="E75" s="129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</row>
    <row r="76">
      <c r="A76" s="14"/>
      <c r="B76" s="84"/>
      <c r="C76" s="15"/>
      <c r="D76" s="129"/>
      <c r="E76" s="129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</row>
    <row r="77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</row>
    <row r="78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</row>
    <row r="79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</row>
    <row r="80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</row>
    <row r="83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</row>
    <row r="8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</row>
    <row r="86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</row>
    <row r="89">
      <c r="A89" s="88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</row>
    <row r="90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</row>
    <row r="91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</row>
    <row r="92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</row>
    <row r="93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</row>
    <row r="94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</row>
    <row r="95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</row>
    <row r="97">
      <c r="A97" s="88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</row>
    <row r="98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</row>
    <row r="99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</row>
    <row r="100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</row>
    <row r="101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</row>
    <row r="103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</row>
    <row r="104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</row>
    <row r="105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</row>
    <row r="106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</row>
    <row r="107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</row>
    <row r="108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</row>
    <row r="109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</row>
    <row r="110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</row>
    <row r="111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</row>
    <row r="112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</row>
    <row r="113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</row>
    <row r="114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</row>
    <row r="115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</row>
    <row r="116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</row>
    <row r="117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</row>
    <row r="118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</row>
    <row r="120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</row>
    <row r="121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</row>
    <row r="122">
      <c r="A122" s="88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>
      <c r="A123" s="88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</row>
    <row r="124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</row>
    <row r="125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</row>
    <row r="126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</row>
    <row r="127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</row>
    <row r="128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</row>
    <row r="129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</row>
    <row r="130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</row>
    <row r="131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</row>
    <row r="132">
      <c r="A132" s="88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</row>
    <row r="133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</row>
    <row r="135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</row>
    <row r="136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</row>
    <row r="137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</row>
    <row r="139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</row>
    <row r="140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</row>
    <row r="141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</row>
    <row r="142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</row>
    <row r="143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</row>
    <row r="144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</row>
    <row r="14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</row>
    <row r="146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</row>
    <row r="147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</row>
    <row r="148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</row>
    <row r="149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</row>
    <row r="150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</row>
    <row r="151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</row>
    <row r="152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</row>
    <row r="153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</row>
    <row r="154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</row>
    <row r="155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</row>
    <row r="156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</row>
    <row r="157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</row>
    <row r="158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</row>
    <row r="159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</row>
    <row r="160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</row>
    <row r="161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</row>
    <row r="162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</row>
    <row r="163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</row>
    <row r="164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</row>
    <row r="165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</row>
    <row r="166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</row>
    <row r="167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</row>
    <row r="168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</row>
    <row r="169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</row>
    <row r="170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</row>
    <row r="171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</row>
    <row r="172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</row>
    <row r="173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</row>
    <row r="174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</row>
    <row r="175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</row>
    <row r="176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</row>
    <row r="177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</row>
    <row r="178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</row>
    <row r="179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</row>
    <row r="180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</row>
    <row r="181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</row>
    <row r="182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</row>
    <row r="183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</row>
    <row r="184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</row>
    <row r="185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</row>
    <row r="186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</row>
    <row r="187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</row>
    <row r="188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</row>
    <row r="189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</row>
    <row r="190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</row>
    <row r="191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</row>
    <row r="192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</row>
    <row r="193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</row>
    <row r="194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</row>
    <row r="195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</row>
    <row r="196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</row>
    <row r="197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</row>
    <row r="198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</row>
    <row r="199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</row>
    <row r="200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</row>
    <row r="201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</row>
    <row r="202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</row>
    <row r="203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</row>
    <row r="204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</row>
    <row r="205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</row>
    <row r="206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</row>
    <row r="207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</row>
    <row r="208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</row>
    <row r="209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</row>
    <row r="210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</row>
    <row r="211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</row>
    <row r="212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</row>
    <row r="213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</row>
    <row r="214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</row>
    <row r="215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</row>
    <row r="216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</row>
    <row r="217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</row>
    <row r="218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</row>
    <row r="219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</row>
    <row r="220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</row>
    <row r="221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</row>
    <row r="222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</row>
    <row r="223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</row>
    <row r="224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</row>
    <row r="225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</row>
    <row r="226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</row>
    <row r="227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</row>
    <row r="228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</row>
    <row r="229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</row>
    <row r="230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</row>
    <row r="231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</row>
    <row r="232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</row>
    <row r="233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</row>
    <row r="234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</row>
    <row r="235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</row>
    <row r="236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</row>
    <row r="237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</row>
    <row r="238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</row>
    <row r="239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</row>
    <row r="240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</row>
    <row r="241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</row>
    <row r="242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</row>
    <row r="243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</row>
    <row r="244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</row>
    <row r="245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</row>
    <row r="246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</row>
    <row r="247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</row>
    <row r="248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</row>
    <row r="249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</row>
    <row r="250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</row>
    <row r="251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</row>
    <row r="252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</row>
    <row r="253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</row>
    <row r="254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</row>
    <row r="255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</row>
    <row r="256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</row>
    <row r="257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</row>
    <row r="258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</row>
    <row r="259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</row>
    <row r="260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</row>
    <row r="261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</row>
    <row r="262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</row>
    <row r="263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</row>
    <row r="264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</row>
    <row r="265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</row>
    <row r="266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</row>
    <row r="267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</row>
    <row r="268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</row>
    <row r="269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</row>
    <row r="270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</row>
    <row r="271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</row>
    <row r="272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</row>
    <row r="273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</row>
    <row r="274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</row>
    <row r="275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</row>
    <row r="276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</row>
    <row r="277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</row>
    <row r="278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</row>
    <row r="279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</row>
    <row r="280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</row>
    <row r="281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</row>
    <row r="282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</row>
    <row r="283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</row>
    <row r="284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</row>
    <row r="285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</row>
    <row r="286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</row>
    <row r="287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</row>
    <row r="288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</row>
    <row r="289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</row>
    <row r="290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</row>
    <row r="291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</row>
    <row r="292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</row>
    <row r="293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</row>
    <row r="294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</row>
    <row r="295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</row>
    <row r="296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</row>
    <row r="297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</row>
    <row r="298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</row>
    <row r="299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</row>
    <row r="300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</row>
    <row r="301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</row>
    <row r="302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</row>
    <row r="303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</row>
    <row r="304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</row>
    <row r="305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</row>
    <row r="306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</row>
    <row r="307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</row>
    <row r="308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</row>
    <row r="309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</row>
    <row r="310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</row>
    <row r="311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</row>
    <row r="312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</row>
    <row r="313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</row>
    <row r="314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</row>
    <row r="31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</row>
    <row r="316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</row>
    <row r="317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</row>
    <row r="318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</row>
    <row r="319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</row>
    <row r="320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</row>
    <row r="321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</row>
    <row r="322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</row>
    <row r="323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</row>
    <row r="324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</row>
    <row r="325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</row>
    <row r="326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</row>
    <row r="327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</row>
    <row r="328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</row>
    <row r="329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</row>
    <row r="330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</row>
    <row r="331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</row>
    <row r="332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</row>
    <row r="333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</row>
    <row r="334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</row>
    <row r="335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</row>
    <row r="336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</row>
    <row r="337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</row>
    <row r="338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</row>
    <row r="339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</row>
    <row r="340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</row>
    <row r="341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</row>
    <row r="342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</row>
    <row r="343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</row>
    <row r="344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</row>
    <row r="345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</row>
    <row r="346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</row>
    <row r="347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</row>
    <row r="348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</row>
    <row r="349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</row>
    <row r="350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</row>
    <row r="351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</row>
    <row r="352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</row>
    <row r="353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</row>
    <row r="354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</row>
    <row r="355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</row>
    <row r="356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</row>
    <row r="357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</row>
    <row r="358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</row>
    <row r="359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</row>
    <row r="360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</row>
    <row r="361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</row>
    <row r="362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</row>
    <row r="363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</row>
    <row r="364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</row>
    <row r="36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</row>
    <row r="366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</row>
    <row r="367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</row>
    <row r="368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</row>
    <row r="369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</row>
    <row r="370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</row>
    <row r="371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</row>
    <row r="372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</row>
    <row r="373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</row>
    <row r="374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</row>
    <row r="375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</row>
    <row r="376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</row>
    <row r="377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</row>
    <row r="378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</row>
    <row r="379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</row>
    <row r="380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</row>
    <row r="381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</row>
    <row r="382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</row>
    <row r="383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</row>
    <row r="384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</row>
    <row r="385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</row>
    <row r="386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</row>
    <row r="387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</row>
    <row r="388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</row>
    <row r="389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</row>
    <row r="390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</row>
    <row r="391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</row>
    <row r="392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</row>
    <row r="393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</row>
    <row r="394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</row>
    <row r="395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</row>
    <row r="396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</row>
    <row r="397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</row>
    <row r="398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</row>
    <row r="399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</row>
    <row r="400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</row>
    <row r="401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</row>
    <row r="402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</row>
    <row r="403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</row>
    <row r="404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</row>
    <row r="405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</row>
    <row r="406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</row>
    <row r="407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</row>
    <row r="408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</row>
    <row r="409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</row>
    <row r="410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</row>
    <row r="411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</row>
    <row r="412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</row>
    <row r="413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</row>
    <row r="414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</row>
    <row r="415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</row>
    <row r="416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</row>
    <row r="417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</row>
    <row r="418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</row>
    <row r="419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</row>
    <row r="420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</row>
    <row r="421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</row>
    <row r="422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</row>
    <row r="423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</row>
    <row r="424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</row>
    <row r="425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</row>
    <row r="426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</row>
    <row r="427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</row>
    <row r="428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</row>
    <row r="429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</row>
    <row r="430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</row>
    <row r="431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</row>
    <row r="432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</row>
    <row r="433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</row>
    <row r="434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</row>
    <row r="435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</row>
    <row r="436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</row>
    <row r="437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</row>
    <row r="438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</row>
    <row r="439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</row>
    <row r="440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</row>
    <row r="441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</row>
    <row r="442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</row>
    <row r="443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</row>
    <row r="444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</row>
    <row r="445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</row>
    <row r="446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</row>
    <row r="447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</row>
    <row r="448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</row>
    <row r="449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</row>
    <row r="450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</row>
    <row r="451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</row>
    <row r="452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</row>
    <row r="453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</row>
    <row r="454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</row>
    <row r="455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</row>
    <row r="456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</row>
    <row r="457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</row>
    <row r="458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</row>
    <row r="459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</row>
    <row r="460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</row>
    <row r="461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</row>
    <row r="462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</row>
    <row r="463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</row>
    <row r="464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</row>
    <row r="465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</row>
    <row r="466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</row>
    <row r="467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</row>
    <row r="468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</row>
    <row r="469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</row>
    <row r="470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</row>
    <row r="471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</row>
    <row r="472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</row>
    <row r="473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</row>
    <row r="474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</row>
    <row r="475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</row>
    <row r="476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</row>
    <row r="477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</row>
    <row r="478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</row>
    <row r="479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</row>
    <row r="480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</row>
    <row r="481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</row>
    <row r="482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</row>
    <row r="483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</row>
    <row r="484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</row>
    <row r="485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</row>
    <row r="486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</row>
    <row r="487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</row>
    <row r="488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</row>
    <row r="489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</row>
    <row r="490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</row>
    <row r="491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</row>
    <row r="492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88"/>
      <c r="L492" s="88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</row>
    <row r="493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</row>
    <row r="494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88"/>
      <c r="L494" s="88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</row>
    <row r="495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</row>
    <row r="496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</row>
    <row r="497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</row>
    <row r="498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</row>
    <row r="499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88"/>
      <c r="L499" s="88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</row>
    <row r="500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88"/>
      <c r="L500" s="88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</row>
    <row r="501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</row>
    <row r="502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88"/>
      <c r="L502" s="88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</row>
    <row r="503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88"/>
      <c r="L503" s="88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</row>
    <row r="504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88"/>
      <c r="L504" s="88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</row>
    <row r="505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</row>
    <row r="506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</row>
    <row r="507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</row>
    <row r="508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</row>
    <row r="509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88"/>
      <c r="L509" s="88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</row>
    <row r="510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</row>
    <row r="511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88"/>
      <c r="L511" s="88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</row>
    <row r="512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88"/>
      <c r="L512" s="88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</row>
    <row r="513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88"/>
      <c r="L513" s="88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</row>
    <row r="514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</row>
    <row r="515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88"/>
      <c r="L515" s="88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</row>
    <row r="516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88"/>
      <c r="L516" s="88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</row>
    <row r="517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88"/>
      <c r="L517" s="88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</row>
    <row r="518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</row>
    <row r="519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88"/>
      <c r="L519" s="88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</row>
    <row r="520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88"/>
      <c r="L520" s="88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</row>
    <row r="521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</row>
    <row r="522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88"/>
      <c r="L522" s="88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</row>
    <row r="523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</row>
    <row r="524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</row>
    <row r="525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</row>
    <row r="526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</row>
    <row r="527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</row>
    <row r="528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88"/>
      <c r="L528" s="88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</row>
    <row r="529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88"/>
      <c r="L529" s="88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</row>
    <row r="530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88"/>
      <c r="L530" s="88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</row>
    <row r="531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88"/>
      <c r="L531" s="88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</row>
    <row r="532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88"/>
      <c r="L532" s="88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</row>
    <row r="533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88"/>
      <c r="L533" s="88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</row>
    <row r="534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88"/>
      <c r="L534" s="88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</row>
    <row r="535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88"/>
      <c r="L535" s="88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</row>
    <row r="536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88"/>
      <c r="L536" s="88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</row>
    <row r="537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88"/>
      <c r="L537" s="88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</row>
    <row r="538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88"/>
      <c r="L538" s="88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</row>
    <row r="539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</row>
    <row r="540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88"/>
      <c r="L540" s="88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</row>
    <row r="541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88"/>
      <c r="L541" s="88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</row>
    <row r="542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</row>
    <row r="543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</row>
    <row r="544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</row>
    <row r="545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</row>
    <row r="546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</row>
    <row r="547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</row>
    <row r="548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</row>
    <row r="549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</row>
    <row r="550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</row>
    <row r="551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</row>
    <row r="552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</row>
    <row r="553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</row>
    <row r="554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</row>
    <row r="555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</row>
    <row r="556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</row>
    <row r="557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</row>
    <row r="558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</row>
    <row r="559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</row>
    <row r="560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</row>
    <row r="561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</row>
    <row r="562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</row>
    <row r="563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</row>
    <row r="564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</row>
    <row r="565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</row>
    <row r="566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</row>
    <row r="567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</row>
    <row r="568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</row>
    <row r="569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</row>
    <row r="570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</row>
    <row r="571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</row>
    <row r="572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</row>
    <row r="573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</row>
    <row r="574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</row>
    <row r="575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</row>
    <row r="576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</row>
    <row r="577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</row>
    <row r="578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</row>
    <row r="579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</row>
    <row r="580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</row>
    <row r="581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</row>
    <row r="582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</row>
    <row r="583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</row>
    <row r="584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</row>
    <row r="585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</row>
    <row r="586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</row>
    <row r="587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</row>
    <row r="588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</row>
    <row r="589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</row>
    <row r="590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</row>
    <row r="591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</row>
    <row r="592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</row>
    <row r="593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</row>
    <row r="594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</row>
    <row r="595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</row>
    <row r="596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</row>
    <row r="597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</row>
    <row r="598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</row>
    <row r="599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</row>
    <row r="600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</row>
    <row r="601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</row>
    <row r="602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</row>
    <row r="603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</row>
    <row r="604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</row>
    <row r="605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</row>
    <row r="606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</row>
    <row r="607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</row>
    <row r="608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</row>
    <row r="609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</row>
    <row r="610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</row>
    <row r="611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</row>
    <row r="612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</row>
    <row r="613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</row>
    <row r="614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</row>
    <row r="615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</row>
    <row r="616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</row>
    <row r="617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</row>
    <row r="618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</row>
    <row r="619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</row>
    <row r="620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</row>
    <row r="621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</row>
    <row r="622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</row>
    <row r="623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</row>
    <row r="624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</row>
    <row r="625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</row>
    <row r="626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</row>
    <row r="627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</row>
    <row r="628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</row>
    <row r="629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</row>
    <row r="630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</row>
    <row r="631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</row>
    <row r="632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</row>
    <row r="633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</row>
    <row r="634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</row>
    <row r="635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</row>
    <row r="636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</row>
    <row r="637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</row>
    <row r="638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</row>
    <row r="639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</row>
    <row r="640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</row>
    <row r="641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</row>
    <row r="642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</row>
    <row r="643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</row>
    <row r="644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</row>
    <row r="645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</row>
    <row r="646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</row>
    <row r="647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</row>
    <row r="648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</row>
    <row r="649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</row>
    <row r="650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</row>
    <row r="651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</row>
    <row r="652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</row>
    <row r="653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</row>
    <row r="654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</row>
    <row r="655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</row>
    <row r="656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</row>
    <row r="657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</row>
    <row r="658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</row>
    <row r="659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</row>
    <row r="660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</row>
    <row r="661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</row>
    <row r="662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</row>
    <row r="663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</row>
    <row r="664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</row>
    <row r="665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</row>
    <row r="666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</row>
    <row r="667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</row>
    <row r="668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</row>
    <row r="669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</row>
    <row r="670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</row>
    <row r="671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</row>
    <row r="672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</row>
    <row r="673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</row>
    <row r="674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</row>
    <row r="675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</row>
    <row r="676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</row>
    <row r="677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</row>
    <row r="678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</row>
    <row r="679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</row>
    <row r="680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</row>
    <row r="681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</row>
    <row r="682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</row>
    <row r="683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</row>
    <row r="684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</row>
    <row r="685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</row>
    <row r="686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</row>
    <row r="687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</row>
    <row r="688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</row>
    <row r="689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</row>
    <row r="690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</row>
    <row r="691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</row>
    <row r="692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</row>
    <row r="693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</row>
    <row r="694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</row>
    <row r="695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</row>
    <row r="696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</row>
    <row r="697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</row>
    <row r="698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</row>
    <row r="699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</row>
    <row r="700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</row>
    <row r="701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</row>
    <row r="702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</row>
    <row r="703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</row>
    <row r="704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</row>
    <row r="705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</row>
    <row r="706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</row>
    <row r="707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</row>
    <row r="708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</row>
    <row r="709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</row>
    <row r="710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</row>
    <row r="711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</row>
    <row r="712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</row>
    <row r="713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</row>
    <row r="714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</row>
    <row r="715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</row>
    <row r="716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</row>
    <row r="717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</row>
    <row r="718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</row>
    <row r="719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</row>
    <row r="720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</row>
    <row r="721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</row>
    <row r="722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</row>
    <row r="723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</row>
    <row r="724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</row>
    <row r="725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</row>
    <row r="726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</row>
    <row r="727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</row>
    <row r="728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</row>
    <row r="729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</row>
    <row r="730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</row>
    <row r="731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</row>
    <row r="732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</row>
    <row r="733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</row>
    <row r="734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</row>
    <row r="735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</row>
    <row r="736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</row>
    <row r="737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</row>
    <row r="738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</row>
    <row r="739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</row>
    <row r="740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</row>
    <row r="741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</row>
    <row r="742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</row>
    <row r="743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</row>
    <row r="744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</row>
    <row r="745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</row>
    <row r="746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</row>
    <row r="747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</row>
    <row r="748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</row>
    <row r="749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88"/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</row>
    <row r="750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88"/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</row>
    <row r="751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88"/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</row>
    <row r="752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88"/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</row>
    <row r="753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88"/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</row>
    <row r="754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88"/>
      <c r="L754" s="88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</row>
    <row r="755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88"/>
      <c r="L755" s="88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</row>
    <row r="756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</row>
    <row r="757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</row>
    <row r="758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88"/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</row>
    <row r="759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88"/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</row>
    <row r="760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88"/>
      <c r="L760" s="88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</row>
    <row r="761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88"/>
      <c r="L761" s="88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</row>
    <row r="762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88"/>
      <c r="L762" s="88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</row>
    <row r="763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</row>
    <row r="764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</row>
    <row r="765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88"/>
      <c r="L765" s="88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</row>
    <row r="766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88"/>
      <c r="L766" s="88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</row>
    <row r="767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88"/>
      <c r="L767" s="88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</row>
    <row r="768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88"/>
      <c r="L768" s="88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</row>
    <row r="769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</row>
    <row r="770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88"/>
      <c r="L770" s="88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</row>
    <row r="771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88"/>
      <c r="L771" s="88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</row>
    <row r="772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</row>
    <row r="773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88"/>
      <c r="L773" s="88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</row>
    <row r="774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88"/>
      <c r="L774" s="88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</row>
    <row r="775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88"/>
      <c r="L775" s="88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</row>
    <row r="776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88"/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</row>
    <row r="777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88"/>
      <c r="L777" s="88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</row>
    <row r="778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88"/>
      <c r="L778" s="88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</row>
    <row r="779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88"/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</row>
    <row r="780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88"/>
      <c r="L780" s="88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</row>
    <row r="781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88"/>
      <c r="L781" s="88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</row>
    <row r="782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</row>
    <row r="783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</row>
    <row r="784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88"/>
      <c r="L784" s="88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</row>
    <row r="785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88"/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</row>
    <row r="786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88"/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</row>
    <row r="787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88"/>
      <c r="L787" s="88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</row>
    <row r="788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88"/>
      <c r="L788" s="88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</row>
    <row r="789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88"/>
      <c r="L789" s="88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</row>
    <row r="790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88"/>
      <c r="L790" s="88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</row>
    <row r="791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88"/>
      <c r="L791" s="88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</row>
    <row r="792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</row>
    <row r="793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88"/>
      <c r="L793" s="88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</row>
    <row r="794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88"/>
      <c r="L794" s="88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</row>
    <row r="795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88"/>
      <c r="L795" s="88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</row>
    <row r="796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88"/>
      <c r="L796" s="88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</row>
    <row r="797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</row>
    <row r="798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</row>
    <row r="799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88"/>
      <c r="L799" s="88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</row>
    <row r="800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88"/>
      <c r="L800" s="88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</row>
    <row r="801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88"/>
      <c r="L801" s="88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</row>
    <row r="802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88"/>
      <c r="L802" s="88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</row>
    <row r="803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88"/>
      <c r="L803" s="88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</row>
    <row r="804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</row>
    <row r="805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</row>
    <row r="806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</row>
    <row r="807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</row>
    <row r="808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</row>
    <row r="809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</row>
    <row r="810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</row>
    <row r="811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</row>
    <row r="812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</row>
    <row r="813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88"/>
      <c r="L813" s="88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</row>
    <row r="814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88"/>
      <c r="L814" s="88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</row>
    <row r="815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88"/>
      <c r="L815" s="88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</row>
    <row r="816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</row>
    <row r="817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88"/>
      <c r="L817" s="88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</row>
    <row r="818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</row>
    <row r="819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88"/>
      <c r="L819" s="88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</row>
    <row r="820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88"/>
      <c r="L820" s="88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</row>
    <row r="821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88"/>
      <c r="L821" s="88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</row>
    <row r="822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88"/>
      <c r="L822" s="88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</row>
    <row r="823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88"/>
      <c r="L823" s="88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</row>
    <row r="824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88"/>
      <c r="L824" s="88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</row>
    <row r="825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88"/>
      <c r="L825" s="88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</row>
    <row r="826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88"/>
      <c r="L826" s="88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</row>
    <row r="827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88"/>
      <c r="L827" s="88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</row>
    <row r="828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88"/>
      <c r="L828" s="88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</row>
    <row r="829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88"/>
      <c r="L829" s="88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</row>
    <row r="830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88"/>
      <c r="L830" s="88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</row>
    <row r="831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88"/>
      <c r="L831" s="88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</row>
    <row r="832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88"/>
      <c r="L832" s="88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</row>
    <row r="833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</row>
    <row r="834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88"/>
      <c r="L834" s="88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</row>
    <row r="835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</row>
    <row r="836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88"/>
      <c r="L836" s="88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</row>
    <row r="837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88"/>
      <c r="L837" s="88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</row>
    <row r="838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88"/>
      <c r="L838" s="88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</row>
    <row r="839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88"/>
      <c r="L839" s="88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</row>
    <row r="840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88"/>
      <c r="L840" s="88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</row>
    <row r="841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88"/>
      <c r="L841" s="88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</row>
    <row r="842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88"/>
      <c r="L842" s="88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</row>
    <row r="843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88"/>
      <c r="L843" s="88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</row>
    <row r="844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88"/>
      <c r="L844" s="88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</row>
    <row r="845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88"/>
      <c r="L845" s="88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</row>
    <row r="846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88"/>
      <c r="L846" s="88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</row>
    <row r="847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88"/>
      <c r="L847" s="88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</row>
    <row r="848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88"/>
      <c r="L848" s="88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</row>
    <row r="849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</row>
    <row r="850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</row>
    <row r="851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</row>
    <row r="852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</row>
    <row r="853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</row>
    <row r="854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</row>
    <row r="855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</row>
    <row r="856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</row>
    <row r="857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</row>
    <row r="858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</row>
    <row r="859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</row>
    <row r="860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</row>
    <row r="861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</row>
    <row r="862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</row>
    <row r="863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</row>
    <row r="864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</row>
    <row r="865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</row>
    <row r="866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</row>
    <row r="867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</row>
    <row r="868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</row>
    <row r="869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</row>
    <row r="870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</row>
    <row r="871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</row>
    <row r="872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</row>
    <row r="873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</row>
    <row r="874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</row>
    <row r="875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</row>
    <row r="876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</row>
    <row r="877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</row>
    <row r="878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</row>
    <row r="879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</row>
    <row r="880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</row>
    <row r="881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</row>
    <row r="882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</row>
    <row r="883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</row>
    <row r="884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</row>
    <row r="885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</row>
    <row r="886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</row>
    <row r="887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</row>
    <row r="888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</row>
    <row r="889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</row>
    <row r="890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</row>
    <row r="891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</row>
    <row r="892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</row>
    <row r="893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</row>
    <row r="894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</row>
    <row r="895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</row>
    <row r="896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</row>
    <row r="897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</row>
    <row r="898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</row>
    <row r="899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</row>
    <row r="900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</row>
    <row r="901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</row>
    <row r="902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</row>
    <row r="903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</row>
    <row r="904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</row>
    <row r="905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</row>
    <row r="906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</row>
    <row r="907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</row>
    <row r="908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</row>
    <row r="909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</row>
    <row r="910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</row>
    <row r="911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</row>
    <row r="912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</row>
    <row r="913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</row>
    <row r="914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</row>
    <row r="915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</row>
    <row r="916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</row>
    <row r="917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</row>
    <row r="918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</row>
    <row r="919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</row>
    <row r="920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</row>
    <row r="921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</row>
    <row r="922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</row>
    <row r="923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</row>
    <row r="924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</row>
    <row r="925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</row>
    <row r="926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</row>
    <row r="927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</row>
    <row r="928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</row>
    <row r="929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</row>
    <row r="930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</row>
    <row r="931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</row>
    <row r="932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</row>
    <row r="933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</row>
    <row r="934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</row>
    <row r="935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</row>
    <row r="936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</row>
    <row r="937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</row>
    <row r="938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  <c r="Z938" s="88"/>
    </row>
    <row r="939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  <c r="Z939" s="88"/>
    </row>
    <row r="940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88"/>
      <c r="L940" s="88"/>
      <c r="M940" s="88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  <c r="Z940" s="88"/>
    </row>
    <row r="941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88"/>
      <c r="L941" s="88"/>
      <c r="M941" s="88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  <c r="Z941" s="88"/>
    </row>
    <row r="942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88"/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</row>
    <row r="943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88"/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</row>
    <row r="944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88"/>
      <c r="L944" s="88"/>
      <c r="M944" s="88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  <c r="Z944" s="88"/>
    </row>
    <row r="945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88"/>
      <c r="L945" s="88"/>
      <c r="M945" s="88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  <c r="Z945" s="88"/>
    </row>
    <row r="946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88"/>
      <c r="L946" s="88"/>
      <c r="M946" s="88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  <c r="Z946" s="88"/>
    </row>
    <row r="947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88"/>
      <c r="L947" s="88"/>
      <c r="M947" s="88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  <c r="Z947" s="88"/>
    </row>
    <row r="948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88"/>
      <c r="L948" s="88"/>
      <c r="M948" s="88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  <c r="Z948" s="88"/>
    </row>
    <row r="949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  <c r="Z949" s="88"/>
    </row>
    <row r="950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88"/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</row>
    <row r="951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88"/>
      <c r="L951" s="88"/>
      <c r="M951" s="88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  <c r="Z951" s="88"/>
    </row>
    <row r="952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</row>
    <row r="953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88"/>
      <c r="L953" s="88"/>
      <c r="M953" s="88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  <c r="Z953" s="88"/>
    </row>
    <row r="954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88"/>
      <c r="L954" s="88"/>
      <c r="M954" s="88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  <c r="Z954" s="88"/>
    </row>
    <row r="955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88"/>
      <c r="L955" s="88"/>
      <c r="M955" s="88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  <c r="Z955" s="88"/>
    </row>
    <row r="956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88"/>
      <c r="L956" s="88"/>
      <c r="M956" s="88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  <c r="Z956" s="88"/>
    </row>
    <row r="957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  <c r="Z957" s="88"/>
    </row>
    <row r="958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  <c r="Z958" s="88"/>
    </row>
    <row r="959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88"/>
      <c r="L959" s="88"/>
      <c r="M959" s="88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  <c r="Z959" s="88"/>
    </row>
    <row r="960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88"/>
      <c r="L960" s="88"/>
      <c r="M960" s="88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  <c r="Z960" s="88"/>
    </row>
    <row r="961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88"/>
      <c r="L961" s="88"/>
      <c r="M961" s="88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  <c r="Z961" s="88"/>
    </row>
    <row r="962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88"/>
      <c r="L962" s="88"/>
      <c r="M962" s="88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  <c r="Z962" s="88"/>
    </row>
    <row r="963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88"/>
      <c r="L963" s="88"/>
      <c r="M963" s="88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  <c r="Z963" s="88"/>
    </row>
    <row r="964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88"/>
      <c r="L964" s="88"/>
      <c r="M964" s="88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  <c r="Z964" s="88"/>
    </row>
    <row r="965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88"/>
      <c r="L965" s="88"/>
      <c r="M965" s="88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  <c r="Z965" s="88"/>
    </row>
    <row r="966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88"/>
      <c r="L966" s="88"/>
      <c r="M966" s="88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  <c r="Z966" s="88"/>
    </row>
    <row r="967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88"/>
      <c r="L967" s="88"/>
      <c r="M967" s="88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  <c r="Z967" s="88"/>
    </row>
    <row r="968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88"/>
      <c r="L968" s="88"/>
      <c r="M968" s="88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  <c r="Z968" s="88"/>
    </row>
    <row r="969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88"/>
      <c r="L969" s="88"/>
      <c r="M969" s="88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  <c r="Z969" s="88"/>
    </row>
    <row r="970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88"/>
      <c r="L970" s="88"/>
      <c r="M970" s="88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  <c r="Z970" s="88"/>
    </row>
    <row r="971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88"/>
      <c r="L971" s="88"/>
      <c r="M971" s="88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  <c r="Z971" s="88"/>
    </row>
    <row r="972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88"/>
      <c r="L972" s="88"/>
      <c r="M972" s="88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  <c r="Z972" s="88"/>
    </row>
    <row r="973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  <c r="Z973" s="88"/>
    </row>
    <row r="974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88"/>
      <c r="L974" s="88"/>
      <c r="M974" s="88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  <c r="Z974" s="88"/>
    </row>
    <row r="975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88"/>
      <c r="L975" s="88"/>
      <c r="M975" s="88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  <c r="Z975" s="88"/>
    </row>
    <row r="976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88"/>
      <c r="L976" s="88"/>
      <c r="M976" s="88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  <c r="Z976" s="88"/>
    </row>
    <row r="977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88"/>
      <c r="L977" s="88"/>
      <c r="M977" s="88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  <c r="Z977" s="88"/>
    </row>
    <row r="978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</row>
    <row r="979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</row>
    <row r="980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</row>
    <row r="981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</row>
    <row r="982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</row>
    <row r="983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</row>
    <row r="984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</row>
    <row r="985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</row>
    <row r="986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</row>
    <row r="987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88"/>
      <c r="L987" s="88"/>
      <c r="M987" s="88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</row>
    <row r="988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88"/>
      <c r="L988" s="88"/>
      <c r="M988" s="88"/>
      <c r="N988" s="88"/>
      <c r="O988" s="88"/>
      <c r="P988" s="88"/>
      <c r="Q988" s="88"/>
      <c r="R988" s="88"/>
      <c r="S988" s="88"/>
      <c r="T988" s="88"/>
      <c r="U988" s="88"/>
      <c r="V988" s="88"/>
      <c r="W988" s="88"/>
      <c r="X988" s="88"/>
      <c r="Y988" s="88"/>
      <c r="Z988" s="88"/>
    </row>
    <row r="989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88"/>
      <c r="L989" s="88"/>
      <c r="M989" s="88"/>
      <c r="N989" s="88"/>
      <c r="O989" s="88"/>
      <c r="P989" s="88"/>
      <c r="Q989" s="88"/>
      <c r="R989" s="88"/>
      <c r="S989" s="88"/>
      <c r="T989" s="88"/>
      <c r="U989" s="88"/>
      <c r="V989" s="88"/>
      <c r="W989" s="88"/>
      <c r="X989" s="88"/>
      <c r="Y989" s="88"/>
      <c r="Z989" s="88"/>
    </row>
    <row r="990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88"/>
      <c r="L990" s="88"/>
      <c r="M990" s="88"/>
      <c r="N990" s="88"/>
      <c r="O990" s="88"/>
      <c r="P990" s="88"/>
      <c r="Q990" s="88"/>
      <c r="R990" s="88"/>
      <c r="S990" s="88"/>
      <c r="T990" s="88"/>
      <c r="U990" s="88"/>
      <c r="V990" s="88"/>
      <c r="W990" s="88"/>
      <c r="X990" s="88"/>
      <c r="Y990" s="88"/>
      <c r="Z990" s="88"/>
    </row>
    <row r="991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88"/>
      <c r="L991" s="88"/>
      <c r="M991" s="88"/>
      <c r="N991" s="88"/>
      <c r="O991" s="88"/>
      <c r="P991" s="88"/>
      <c r="Q991" s="88"/>
      <c r="R991" s="88"/>
      <c r="S991" s="88"/>
      <c r="T991" s="88"/>
      <c r="U991" s="88"/>
      <c r="V991" s="88"/>
      <c r="W991" s="88"/>
      <c r="X991" s="88"/>
      <c r="Y991" s="88"/>
      <c r="Z991" s="88"/>
    </row>
    <row r="992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88"/>
      <c r="L992" s="88"/>
      <c r="M992" s="88"/>
      <c r="N992" s="88"/>
      <c r="O992" s="88"/>
      <c r="P992" s="88"/>
      <c r="Q992" s="88"/>
      <c r="R992" s="88"/>
      <c r="S992" s="88"/>
      <c r="T992" s="88"/>
      <c r="U992" s="88"/>
      <c r="V992" s="88"/>
      <c r="W992" s="88"/>
      <c r="X992" s="88"/>
      <c r="Y992" s="88"/>
      <c r="Z992" s="88"/>
    </row>
    <row r="993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88"/>
      <c r="L993" s="88"/>
      <c r="M993" s="88"/>
      <c r="N993" s="88"/>
      <c r="O993" s="88"/>
      <c r="P993" s="88"/>
      <c r="Q993" s="88"/>
      <c r="R993" s="88"/>
      <c r="S993" s="88"/>
      <c r="T993" s="88"/>
      <c r="U993" s="88"/>
      <c r="V993" s="88"/>
      <c r="W993" s="88"/>
      <c r="X993" s="88"/>
      <c r="Y993" s="88"/>
      <c r="Z993" s="88"/>
    </row>
    <row r="994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88"/>
      <c r="L994" s="88"/>
      <c r="M994" s="88"/>
      <c r="N994" s="88"/>
      <c r="O994" s="88"/>
      <c r="P994" s="88"/>
      <c r="Q994" s="88"/>
      <c r="R994" s="88"/>
      <c r="S994" s="88"/>
      <c r="T994" s="88"/>
      <c r="U994" s="88"/>
      <c r="V994" s="88"/>
      <c r="W994" s="88"/>
      <c r="X994" s="88"/>
      <c r="Y994" s="88"/>
      <c r="Z994" s="88"/>
    </row>
    <row r="995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88"/>
      <c r="L995" s="88"/>
      <c r="M995" s="88"/>
      <c r="N995" s="88"/>
      <c r="O995" s="88"/>
      <c r="P995" s="88"/>
      <c r="Q995" s="88"/>
      <c r="R995" s="88"/>
      <c r="S995" s="88"/>
      <c r="T995" s="88"/>
      <c r="U995" s="88"/>
      <c r="V995" s="88"/>
      <c r="W995" s="88"/>
      <c r="X995" s="88"/>
      <c r="Y995" s="88"/>
      <c r="Z995" s="88"/>
    </row>
    <row r="996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88"/>
      <c r="L996" s="88"/>
      <c r="M996" s="88"/>
      <c r="N996" s="88"/>
      <c r="O996" s="88"/>
      <c r="P996" s="88"/>
      <c r="Q996" s="88"/>
      <c r="R996" s="88"/>
      <c r="S996" s="88"/>
      <c r="T996" s="88"/>
      <c r="U996" s="88"/>
      <c r="V996" s="88"/>
      <c r="W996" s="88"/>
      <c r="X996" s="88"/>
      <c r="Y996" s="88"/>
      <c r="Z996" s="88"/>
    </row>
    <row r="997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88"/>
      <c r="L997" s="88"/>
      <c r="M997" s="88"/>
      <c r="N997" s="88"/>
      <c r="O997" s="88"/>
      <c r="P997" s="88"/>
      <c r="Q997" s="88"/>
      <c r="R997" s="88"/>
      <c r="S997" s="88"/>
      <c r="T997" s="88"/>
      <c r="U997" s="88"/>
      <c r="V997" s="88"/>
      <c r="W997" s="88"/>
      <c r="X997" s="88"/>
      <c r="Y997" s="88"/>
      <c r="Z997" s="88"/>
    </row>
    <row r="998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88"/>
      <c r="L998" s="88"/>
      <c r="M998" s="88"/>
      <c r="N998" s="88"/>
      <c r="O998" s="88"/>
      <c r="P998" s="88"/>
      <c r="Q998" s="88"/>
      <c r="R998" s="88"/>
      <c r="S998" s="88"/>
      <c r="T998" s="88"/>
      <c r="U998" s="88"/>
      <c r="V998" s="88"/>
      <c r="W998" s="88"/>
      <c r="X998" s="88"/>
      <c r="Y998" s="88"/>
      <c r="Z998" s="88"/>
    </row>
    <row r="999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88"/>
      <c r="L999" s="88"/>
      <c r="M999" s="88"/>
      <c r="N999" s="88"/>
      <c r="O999" s="88"/>
      <c r="P999" s="88"/>
      <c r="Q999" s="88"/>
      <c r="R999" s="88"/>
      <c r="S999" s="88"/>
      <c r="T999" s="88"/>
      <c r="U999" s="88"/>
      <c r="V999" s="88"/>
      <c r="W999" s="88"/>
      <c r="X999" s="88"/>
      <c r="Y999" s="88"/>
      <c r="Z999" s="88"/>
    </row>
    <row r="1000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88"/>
      <c r="L1000" s="88"/>
      <c r="M1000" s="88"/>
      <c r="N1000" s="88"/>
      <c r="O1000" s="88"/>
      <c r="P1000" s="88"/>
      <c r="Q1000" s="88"/>
      <c r="R1000" s="88"/>
      <c r="S1000" s="88"/>
      <c r="T1000" s="88"/>
      <c r="U1000" s="88"/>
      <c r="V1000" s="88"/>
      <c r="W1000" s="88"/>
      <c r="X1000" s="88"/>
      <c r="Y1000" s="88"/>
      <c r="Z1000" s="88"/>
    </row>
  </sheetData>
  <mergeCells count="14">
    <mergeCell ref="A44:E44"/>
    <mergeCell ref="A45:E45"/>
    <mergeCell ref="D46:E46"/>
    <mergeCell ref="A48:C48"/>
    <mergeCell ref="A49:C49"/>
    <mergeCell ref="A50:C50"/>
    <mergeCell ref="A74:C76"/>
    <mergeCell ref="B1:C1"/>
    <mergeCell ref="D1:E1"/>
    <mergeCell ref="A2:E2"/>
    <mergeCell ref="A3:E3"/>
    <mergeCell ref="A4:E4"/>
    <mergeCell ref="D5:E6"/>
    <mergeCell ref="A6:A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5.0"/>
    <col customWidth="1" min="2" max="2" width="18.0"/>
  </cols>
  <sheetData>
    <row r="1">
      <c r="A1" s="146" t="s">
        <v>89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>
      <c r="A2" s="146" t="s">
        <v>90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>
      <c r="A3" s="147" t="s">
        <v>91</v>
      </c>
      <c r="B3" s="14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>
      <c r="A4" s="149" t="s">
        <v>7</v>
      </c>
      <c r="B4" s="150" t="s">
        <v>92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>
      <c r="A5" s="151" t="s">
        <v>93</v>
      </c>
      <c r="B5" s="152">
        <f>+B6+B7</f>
        <v>869.0957713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</row>
    <row r="6">
      <c r="A6" s="151" t="s">
        <v>94</v>
      </c>
      <c r="B6" s="152">
        <v>374.2321230500012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</row>
    <row r="7">
      <c r="A7" s="151" t="s">
        <v>95</v>
      </c>
      <c r="B7" s="152">
        <f>+B8+B14+B22+B23</f>
        <v>494.8636482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>
      <c r="A8" s="151" t="s">
        <v>20</v>
      </c>
      <c r="B8" s="152">
        <f>SUM(B9:B13)</f>
        <v>22.173345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>
      <c r="A9" s="153" t="s">
        <v>96</v>
      </c>
      <c r="B9" s="154">
        <v>0.0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>
      <c r="A10" s="153" t="s">
        <v>97</v>
      </c>
      <c r="B10" s="154">
        <v>0.0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>
      <c r="A11" s="153" t="s">
        <v>98</v>
      </c>
      <c r="B11" s="154">
        <v>0.0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>
      <c r="A12" s="153" t="s">
        <v>99</v>
      </c>
      <c r="B12" s="154">
        <v>22.173345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>
      <c r="A13" s="153" t="s">
        <v>100</v>
      </c>
      <c r="B13" s="154">
        <v>0.0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>
      <c r="A14" s="151" t="s">
        <v>101</v>
      </c>
      <c r="B14" s="152">
        <f>SUM(B15:B21)</f>
        <v>264.205212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>
      <c r="A15" s="153" t="s">
        <v>102</v>
      </c>
      <c r="B15" s="154">
        <v>229.45419900000007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>
      <c r="A16" s="153" t="s">
        <v>103</v>
      </c>
      <c r="B16" s="154">
        <v>0.0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>
      <c r="A17" s="153" t="s">
        <v>104</v>
      </c>
      <c r="B17" s="154">
        <v>34.751013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>
      <c r="A18" s="153" t="s">
        <v>105</v>
      </c>
      <c r="B18" s="154">
        <v>0.0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>
      <c r="A19" s="153" t="s">
        <v>106</v>
      </c>
      <c r="B19" s="154">
        <v>0.0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>
      <c r="A20" s="153" t="s">
        <v>107</v>
      </c>
      <c r="B20" s="154">
        <v>0.0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>
      <c r="A21" s="153" t="s">
        <v>108</v>
      </c>
      <c r="B21" s="154">
        <v>0.0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>
      <c r="A22" s="151" t="s">
        <v>109</v>
      </c>
      <c r="B22" s="152">
        <v>206.61438299999998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>
      <c r="A23" s="151" t="s">
        <v>110</v>
      </c>
      <c r="B23" s="152">
        <f>SUM(B24:B25)</f>
        <v>1.87070821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>
      <c r="A24" s="155" t="s">
        <v>111</v>
      </c>
      <c r="B24" s="154">
        <v>0.3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>
      <c r="A25" s="156" t="s">
        <v>112</v>
      </c>
      <c r="B25" s="157">
        <v>1.5707082099999494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>
      <c r="A26" s="158" t="s">
        <v>113</v>
      </c>
      <c r="B26" s="159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</row>
    <row r="3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</row>
    <row r="34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</row>
    <row r="3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</row>
    <row r="44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</row>
    <row r="49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</row>
    <row r="51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</row>
    <row r="52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</row>
    <row r="54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</row>
    <row r="5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</row>
    <row r="58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</row>
    <row r="59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</row>
    <row r="62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</row>
    <row r="6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</row>
    <row r="66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</row>
    <row r="67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</row>
    <row r="68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</row>
    <row r="69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</row>
    <row r="71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</row>
    <row r="72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</row>
    <row r="73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</row>
    <row r="74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</row>
    <row r="7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</row>
    <row r="76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</row>
    <row r="77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</row>
    <row r="78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</row>
    <row r="79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</row>
    <row r="80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</row>
    <row r="83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</row>
    <row r="8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</row>
    <row r="86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</row>
    <row r="89">
      <c r="A89" s="88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</row>
    <row r="90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</row>
    <row r="91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</row>
    <row r="92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</row>
    <row r="93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</row>
    <row r="94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</row>
    <row r="95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</row>
    <row r="97">
      <c r="A97" s="88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</row>
    <row r="98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</row>
    <row r="99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</row>
    <row r="100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</row>
    <row r="101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</row>
    <row r="103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</row>
    <row r="104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</row>
    <row r="105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</row>
    <row r="106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</row>
    <row r="107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</row>
    <row r="108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</row>
    <row r="109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</row>
    <row r="110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</row>
    <row r="111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</row>
    <row r="112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</row>
    <row r="113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</row>
    <row r="114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</row>
    <row r="115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</row>
    <row r="116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</row>
    <row r="117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</row>
    <row r="118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</row>
    <row r="120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</row>
    <row r="121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</row>
    <row r="122">
      <c r="A122" s="88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>
      <c r="A123" s="88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</row>
    <row r="124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</row>
    <row r="125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</row>
    <row r="126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</row>
    <row r="127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</row>
    <row r="128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</row>
    <row r="129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</row>
    <row r="130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</row>
    <row r="131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</row>
    <row r="132">
      <c r="A132" s="88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</row>
    <row r="133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</row>
    <row r="135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</row>
    <row r="136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</row>
    <row r="137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</row>
    <row r="139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</row>
    <row r="140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</row>
    <row r="141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</row>
    <row r="142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</row>
    <row r="143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</row>
    <row r="144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</row>
    <row r="14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</row>
    <row r="146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</row>
    <row r="147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</row>
    <row r="148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</row>
    <row r="149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</row>
    <row r="150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</row>
    <row r="151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</row>
    <row r="152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</row>
    <row r="153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</row>
    <row r="154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</row>
    <row r="155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</row>
    <row r="156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</row>
    <row r="157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</row>
    <row r="158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</row>
    <row r="159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</row>
    <row r="160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</row>
    <row r="161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</row>
    <row r="162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</row>
    <row r="163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</row>
    <row r="164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</row>
    <row r="165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</row>
    <row r="166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</row>
    <row r="167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</row>
    <row r="168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</row>
    <row r="169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</row>
    <row r="170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</row>
    <row r="171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</row>
    <row r="172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</row>
    <row r="173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</row>
    <row r="174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</row>
    <row r="175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</row>
    <row r="176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</row>
    <row r="177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</row>
    <row r="178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</row>
    <row r="179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</row>
    <row r="180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</row>
    <row r="181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</row>
    <row r="182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</row>
    <row r="183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</row>
    <row r="184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</row>
    <row r="185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</row>
    <row r="186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</row>
    <row r="187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</row>
    <row r="188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</row>
    <row r="189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</row>
    <row r="190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</row>
    <row r="191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</row>
    <row r="192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</row>
    <row r="193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</row>
    <row r="194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</row>
    <row r="195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</row>
    <row r="196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</row>
    <row r="197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</row>
    <row r="198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</row>
    <row r="199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</row>
    <row r="200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</row>
    <row r="201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</row>
    <row r="202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</row>
    <row r="203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</row>
    <row r="204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</row>
    <row r="205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</row>
    <row r="206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</row>
    <row r="207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</row>
    <row r="208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</row>
    <row r="209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</row>
    <row r="210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</row>
    <row r="211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</row>
    <row r="212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</row>
    <row r="213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</row>
    <row r="214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</row>
    <row r="215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</row>
    <row r="216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</row>
    <row r="217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</row>
    <row r="218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</row>
    <row r="219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</row>
    <row r="220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</row>
    <row r="221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</row>
    <row r="222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</row>
    <row r="223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</row>
    <row r="224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</row>
    <row r="225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</row>
    <row r="226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</row>
    <row r="227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</row>
    <row r="228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</row>
    <row r="229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</row>
    <row r="230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</row>
    <row r="231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</row>
    <row r="232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</row>
    <row r="233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</row>
    <row r="234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</row>
    <row r="235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</row>
    <row r="236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</row>
    <row r="237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</row>
    <row r="238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</row>
    <row r="239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</row>
    <row r="240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</row>
    <row r="241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</row>
    <row r="242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</row>
    <row r="243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</row>
    <row r="244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</row>
    <row r="245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</row>
    <row r="246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</row>
    <row r="247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</row>
    <row r="248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</row>
    <row r="249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</row>
    <row r="250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</row>
    <row r="251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</row>
    <row r="252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</row>
    <row r="253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</row>
    <row r="254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</row>
    <row r="255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</row>
    <row r="256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</row>
    <row r="257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</row>
    <row r="258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</row>
    <row r="259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</row>
    <row r="260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</row>
    <row r="261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</row>
    <row r="262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</row>
    <row r="263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</row>
    <row r="264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</row>
    <row r="265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</row>
    <row r="266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</row>
    <row r="267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</row>
    <row r="268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</row>
    <row r="269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</row>
    <row r="270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</row>
    <row r="271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</row>
    <row r="272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</row>
    <row r="273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</row>
    <row r="274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</row>
    <row r="275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</row>
    <row r="276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</row>
    <row r="277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</row>
    <row r="278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</row>
    <row r="279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</row>
    <row r="280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</row>
    <row r="281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</row>
    <row r="282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</row>
    <row r="283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</row>
    <row r="284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</row>
    <row r="285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</row>
    <row r="286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</row>
    <row r="287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</row>
    <row r="288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</row>
    <row r="289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</row>
    <row r="290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</row>
    <row r="291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</row>
    <row r="292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</row>
    <row r="293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</row>
    <row r="294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</row>
    <row r="295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</row>
    <row r="296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</row>
    <row r="297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</row>
    <row r="298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</row>
    <row r="299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</row>
    <row r="300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</row>
    <row r="301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</row>
    <row r="302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</row>
    <row r="303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</row>
    <row r="304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</row>
    <row r="305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</row>
    <row r="306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</row>
    <row r="307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</row>
    <row r="308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</row>
    <row r="309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</row>
    <row r="310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</row>
    <row r="311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</row>
    <row r="312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</row>
    <row r="313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</row>
    <row r="314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</row>
    <row r="31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</row>
    <row r="316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</row>
    <row r="317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</row>
    <row r="318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</row>
    <row r="319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</row>
    <row r="320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</row>
    <row r="321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</row>
    <row r="322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</row>
    <row r="323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</row>
    <row r="324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</row>
    <row r="325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</row>
    <row r="326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</row>
    <row r="327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</row>
    <row r="328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</row>
    <row r="329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</row>
    <row r="330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</row>
    <row r="331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</row>
    <row r="332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</row>
    <row r="333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</row>
    <row r="334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</row>
    <row r="335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</row>
    <row r="336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</row>
    <row r="337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</row>
    <row r="338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</row>
    <row r="339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</row>
    <row r="340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</row>
    <row r="341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</row>
    <row r="342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</row>
    <row r="343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</row>
    <row r="344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</row>
    <row r="345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</row>
    <row r="346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</row>
    <row r="347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</row>
    <row r="348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</row>
    <row r="349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</row>
    <row r="350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</row>
    <row r="351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</row>
    <row r="352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</row>
    <row r="353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</row>
    <row r="354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</row>
    <row r="355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</row>
    <row r="356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</row>
    <row r="357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</row>
    <row r="358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</row>
    <row r="359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</row>
    <row r="360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</row>
    <row r="361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</row>
    <row r="362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</row>
    <row r="363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</row>
    <row r="364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</row>
    <row r="36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</row>
    <row r="366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</row>
    <row r="367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</row>
    <row r="368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</row>
    <row r="369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</row>
    <row r="370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</row>
    <row r="371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</row>
    <row r="372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</row>
    <row r="373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</row>
    <row r="374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</row>
    <row r="375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</row>
    <row r="376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</row>
    <row r="377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</row>
    <row r="378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</row>
    <row r="379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</row>
    <row r="380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</row>
    <row r="381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</row>
    <row r="382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</row>
    <row r="383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</row>
    <row r="384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</row>
    <row r="385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</row>
    <row r="386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</row>
    <row r="387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</row>
    <row r="388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</row>
    <row r="389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</row>
    <row r="390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</row>
    <row r="391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</row>
    <row r="392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</row>
    <row r="393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</row>
    <row r="394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</row>
    <row r="395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</row>
    <row r="396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</row>
    <row r="397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</row>
    <row r="398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</row>
    <row r="399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</row>
    <row r="400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</row>
    <row r="401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</row>
    <row r="402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</row>
    <row r="403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</row>
    <row r="404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</row>
    <row r="405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</row>
    <row r="406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</row>
    <row r="407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</row>
    <row r="408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</row>
    <row r="409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</row>
    <row r="410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</row>
    <row r="411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</row>
    <row r="412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</row>
    <row r="413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</row>
    <row r="414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</row>
    <row r="415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</row>
    <row r="416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</row>
    <row r="417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</row>
    <row r="418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</row>
    <row r="419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</row>
    <row r="420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</row>
    <row r="421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</row>
    <row r="422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</row>
    <row r="423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</row>
    <row r="424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</row>
    <row r="425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</row>
    <row r="426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</row>
    <row r="427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</row>
    <row r="428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</row>
    <row r="429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</row>
    <row r="430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</row>
    <row r="431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</row>
    <row r="432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</row>
    <row r="433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</row>
    <row r="434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</row>
    <row r="435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</row>
    <row r="436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</row>
    <row r="437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</row>
    <row r="438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</row>
    <row r="439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</row>
    <row r="440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</row>
    <row r="441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</row>
    <row r="442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</row>
    <row r="443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</row>
    <row r="444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</row>
    <row r="445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</row>
    <row r="446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</row>
    <row r="447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</row>
    <row r="448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</row>
    <row r="449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</row>
    <row r="450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</row>
    <row r="451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</row>
    <row r="452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</row>
    <row r="453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</row>
    <row r="454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</row>
    <row r="455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</row>
    <row r="456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</row>
    <row r="457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</row>
    <row r="458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</row>
    <row r="459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</row>
    <row r="460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</row>
    <row r="461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</row>
    <row r="462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</row>
    <row r="463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</row>
    <row r="464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</row>
    <row r="465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</row>
    <row r="466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</row>
    <row r="467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</row>
    <row r="468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</row>
    <row r="469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</row>
    <row r="470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</row>
    <row r="471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</row>
    <row r="472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</row>
    <row r="473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</row>
    <row r="474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</row>
    <row r="475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</row>
    <row r="476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</row>
    <row r="477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</row>
    <row r="478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</row>
    <row r="479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</row>
    <row r="480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</row>
    <row r="481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</row>
    <row r="482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</row>
    <row r="483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</row>
    <row r="484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</row>
    <row r="485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</row>
    <row r="486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</row>
    <row r="487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</row>
    <row r="488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</row>
    <row r="489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</row>
    <row r="490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</row>
    <row r="491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</row>
    <row r="492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88"/>
      <c r="L492" s="88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</row>
    <row r="493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</row>
    <row r="494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88"/>
      <c r="L494" s="88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</row>
    <row r="495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</row>
    <row r="496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</row>
    <row r="497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</row>
    <row r="498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</row>
    <row r="499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88"/>
      <c r="L499" s="88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</row>
    <row r="500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88"/>
      <c r="L500" s="88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</row>
    <row r="501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</row>
    <row r="502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88"/>
      <c r="L502" s="88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</row>
    <row r="503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88"/>
      <c r="L503" s="88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</row>
    <row r="504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88"/>
      <c r="L504" s="88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</row>
    <row r="505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</row>
    <row r="506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</row>
    <row r="507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</row>
    <row r="508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</row>
    <row r="509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88"/>
      <c r="L509" s="88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</row>
    <row r="510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</row>
    <row r="511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88"/>
      <c r="L511" s="88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</row>
    <row r="512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88"/>
      <c r="L512" s="88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</row>
    <row r="513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88"/>
      <c r="L513" s="88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</row>
    <row r="514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</row>
    <row r="515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88"/>
      <c r="L515" s="88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</row>
    <row r="516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88"/>
      <c r="L516" s="88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</row>
    <row r="517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88"/>
      <c r="L517" s="88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</row>
    <row r="518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</row>
    <row r="519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88"/>
      <c r="L519" s="88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</row>
    <row r="520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88"/>
      <c r="L520" s="88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</row>
    <row r="521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</row>
    <row r="522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88"/>
      <c r="L522" s="88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</row>
    <row r="523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</row>
    <row r="524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</row>
    <row r="525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</row>
    <row r="526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</row>
    <row r="527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</row>
    <row r="528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88"/>
      <c r="L528" s="88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</row>
    <row r="529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88"/>
      <c r="L529" s="88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</row>
    <row r="530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88"/>
      <c r="L530" s="88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</row>
    <row r="531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88"/>
      <c r="L531" s="88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</row>
    <row r="532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88"/>
      <c r="L532" s="88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</row>
    <row r="533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88"/>
      <c r="L533" s="88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</row>
    <row r="534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88"/>
      <c r="L534" s="88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</row>
    <row r="535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88"/>
      <c r="L535" s="88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</row>
    <row r="536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88"/>
      <c r="L536" s="88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</row>
    <row r="537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88"/>
      <c r="L537" s="88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</row>
    <row r="538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88"/>
      <c r="L538" s="88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</row>
    <row r="539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</row>
    <row r="540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88"/>
      <c r="L540" s="88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</row>
    <row r="541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88"/>
      <c r="L541" s="88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</row>
    <row r="542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</row>
    <row r="543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</row>
    <row r="544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</row>
    <row r="545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</row>
    <row r="546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</row>
    <row r="547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</row>
    <row r="548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</row>
    <row r="549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</row>
    <row r="550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</row>
    <row r="551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</row>
    <row r="552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</row>
    <row r="553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</row>
    <row r="554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</row>
    <row r="555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</row>
    <row r="556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</row>
    <row r="557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</row>
    <row r="558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</row>
    <row r="559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</row>
    <row r="560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</row>
    <row r="561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</row>
    <row r="562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</row>
    <row r="563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</row>
    <row r="564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</row>
    <row r="565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</row>
    <row r="566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</row>
    <row r="567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</row>
    <row r="568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</row>
    <row r="569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</row>
    <row r="570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</row>
    <row r="571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</row>
    <row r="572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</row>
    <row r="573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</row>
    <row r="574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</row>
    <row r="575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</row>
    <row r="576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</row>
    <row r="577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</row>
    <row r="578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</row>
    <row r="579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</row>
    <row r="580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</row>
    <row r="581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</row>
    <row r="582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</row>
    <row r="583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</row>
    <row r="584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</row>
    <row r="585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</row>
    <row r="586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</row>
    <row r="587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</row>
    <row r="588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</row>
    <row r="589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</row>
    <row r="590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</row>
    <row r="591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</row>
    <row r="592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</row>
    <row r="593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</row>
    <row r="594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</row>
    <row r="595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</row>
    <row r="596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</row>
    <row r="597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</row>
    <row r="598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</row>
    <row r="599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</row>
    <row r="600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</row>
    <row r="601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</row>
    <row r="602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</row>
    <row r="603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</row>
    <row r="604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</row>
    <row r="605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</row>
    <row r="606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</row>
    <row r="607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</row>
    <row r="608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</row>
    <row r="609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</row>
    <row r="610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</row>
    <row r="611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</row>
    <row r="612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</row>
    <row r="613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</row>
    <row r="614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</row>
    <row r="615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</row>
    <row r="616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</row>
    <row r="617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</row>
    <row r="618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</row>
    <row r="619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</row>
    <row r="620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</row>
    <row r="621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</row>
    <row r="622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</row>
    <row r="623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</row>
    <row r="624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</row>
    <row r="625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</row>
    <row r="626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</row>
    <row r="627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</row>
    <row r="628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</row>
    <row r="629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</row>
    <row r="630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</row>
    <row r="631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</row>
    <row r="632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</row>
    <row r="633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</row>
    <row r="634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</row>
    <row r="635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</row>
    <row r="636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</row>
    <row r="637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</row>
    <row r="638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</row>
    <row r="639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</row>
    <row r="640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</row>
    <row r="641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</row>
    <row r="642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</row>
    <row r="643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</row>
    <row r="644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</row>
    <row r="645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</row>
    <row r="646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</row>
    <row r="647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</row>
    <row r="648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</row>
    <row r="649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</row>
    <row r="650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</row>
    <row r="651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</row>
    <row r="652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</row>
    <row r="653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</row>
    <row r="654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</row>
    <row r="655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</row>
    <row r="656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</row>
    <row r="657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</row>
    <row r="658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</row>
    <row r="659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</row>
    <row r="660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</row>
    <row r="661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</row>
    <row r="662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</row>
    <row r="663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</row>
    <row r="664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</row>
    <row r="665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</row>
    <row r="666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</row>
    <row r="667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</row>
    <row r="668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</row>
    <row r="669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</row>
    <row r="670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</row>
    <row r="671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</row>
    <row r="672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</row>
    <row r="673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</row>
    <row r="674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</row>
    <row r="675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</row>
    <row r="676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</row>
    <row r="677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</row>
    <row r="678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</row>
    <row r="679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</row>
    <row r="680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</row>
    <row r="681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</row>
    <row r="682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</row>
    <row r="683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</row>
    <row r="684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</row>
    <row r="685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</row>
    <row r="686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</row>
    <row r="687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</row>
    <row r="688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</row>
    <row r="689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</row>
    <row r="690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</row>
    <row r="691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</row>
    <row r="692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</row>
    <row r="693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</row>
    <row r="694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</row>
    <row r="695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</row>
    <row r="696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</row>
    <row r="697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</row>
    <row r="698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</row>
    <row r="699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</row>
    <row r="700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</row>
    <row r="701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</row>
    <row r="702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</row>
    <row r="703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</row>
    <row r="704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</row>
    <row r="705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</row>
    <row r="706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</row>
    <row r="707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</row>
    <row r="708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</row>
    <row r="709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</row>
    <row r="710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</row>
    <row r="711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</row>
    <row r="712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</row>
    <row r="713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</row>
    <row r="714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</row>
    <row r="715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</row>
    <row r="716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</row>
    <row r="717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</row>
    <row r="718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</row>
    <row r="719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</row>
    <row r="720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</row>
    <row r="721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</row>
    <row r="722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</row>
    <row r="723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</row>
    <row r="724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</row>
    <row r="725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</row>
    <row r="726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</row>
    <row r="727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</row>
    <row r="728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</row>
    <row r="729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</row>
    <row r="730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</row>
    <row r="731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</row>
    <row r="732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</row>
    <row r="733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</row>
    <row r="734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</row>
    <row r="735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</row>
    <row r="736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</row>
    <row r="737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</row>
    <row r="738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</row>
    <row r="739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</row>
    <row r="740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</row>
    <row r="741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</row>
    <row r="742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</row>
    <row r="743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</row>
    <row r="744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</row>
    <row r="745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</row>
    <row r="746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</row>
    <row r="747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</row>
    <row r="748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</row>
    <row r="749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88"/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</row>
    <row r="750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88"/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</row>
    <row r="751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88"/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</row>
    <row r="752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88"/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</row>
    <row r="753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88"/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</row>
    <row r="754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88"/>
      <c r="L754" s="88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</row>
    <row r="755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88"/>
      <c r="L755" s="88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</row>
    <row r="756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</row>
    <row r="757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</row>
    <row r="758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88"/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</row>
    <row r="759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88"/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</row>
    <row r="760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88"/>
      <c r="L760" s="88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</row>
    <row r="761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88"/>
      <c r="L761" s="88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</row>
    <row r="762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88"/>
      <c r="L762" s="88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</row>
    <row r="763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</row>
    <row r="764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</row>
    <row r="765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88"/>
      <c r="L765" s="88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</row>
    <row r="766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88"/>
      <c r="L766" s="88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</row>
    <row r="767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88"/>
      <c r="L767" s="88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</row>
    <row r="768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88"/>
      <c r="L768" s="88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</row>
    <row r="769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</row>
    <row r="770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88"/>
      <c r="L770" s="88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</row>
    <row r="771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88"/>
      <c r="L771" s="88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</row>
    <row r="772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</row>
    <row r="773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88"/>
      <c r="L773" s="88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</row>
    <row r="774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88"/>
      <c r="L774" s="88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</row>
    <row r="775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88"/>
      <c r="L775" s="88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</row>
    <row r="776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88"/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</row>
    <row r="777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88"/>
      <c r="L777" s="88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</row>
    <row r="778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88"/>
      <c r="L778" s="88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</row>
    <row r="779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88"/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</row>
    <row r="780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88"/>
      <c r="L780" s="88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</row>
    <row r="781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88"/>
      <c r="L781" s="88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</row>
    <row r="782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</row>
    <row r="783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</row>
    <row r="784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88"/>
      <c r="L784" s="88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</row>
    <row r="785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88"/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</row>
    <row r="786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88"/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</row>
    <row r="787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88"/>
      <c r="L787" s="88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</row>
    <row r="788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88"/>
      <c r="L788" s="88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</row>
    <row r="789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88"/>
      <c r="L789" s="88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</row>
    <row r="790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88"/>
      <c r="L790" s="88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</row>
    <row r="791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88"/>
      <c r="L791" s="88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</row>
    <row r="792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</row>
    <row r="793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88"/>
      <c r="L793" s="88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</row>
    <row r="794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88"/>
      <c r="L794" s="88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</row>
    <row r="795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88"/>
      <c r="L795" s="88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</row>
    <row r="796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88"/>
      <c r="L796" s="88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</row>
    <row r="797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</row>
    <row r="798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</row>
    <row r="799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88"/>
      <c r="L799" s="88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</row>
    <row r="800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88"/>
      <c r="L800" s="88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</row>
    <row r="801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88"/>
      <c r="L801" s="88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</row>
    <row r="802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88"/>
      <c r="L802" s="88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</row>
    <row r="803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88"/>
      <c r="L803" s="88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</row>
    <row r="804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</row>
    <row r="805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</row>
    <row r="806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</row>
    <row r="807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</row>
    <row r="808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</row>
    <row r="809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</row>
    <row r="810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</row>
    <row r="811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</row>
    <row r="812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</row>
    <row r="813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88"/>
      <c r="L813" s="88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</row>
    <row r="814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88"/>
      <c r="L814" s="88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</row>
    <row r="815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88"/>
      <c r="L815" s="88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</row>
    <row r="816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</row>
    <row r="817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88"/>
      <c r="L817" s="88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</row>
    <row r="818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</row>
    <row r="819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88"/>
      <c r="L819" s="88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</row>
    <row r="820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88"/>
      <c r="L820" s="88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</row>
    <row r="821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88"/>
      <c r="L821" s="88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</row>
    <row r="822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88"/>
      <c r="L822" s="88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</row>
    <row r="823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88"/>
      <c r="L823" s="88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</row>
    <row r="824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88"/>
      <c r="L824" s="88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</row>
    <row r="825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88"/>
      <c r="L825" s="88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</row>
    <row r="826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88"/>
      <c r="L826" s="88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</row>
    <row r="827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88"/>
      <c r="L827" s="88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</row>
    <row r="828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88"/>
      <c r="L828" s="88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</row>
    <row r="829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88"/>
      <c r="L829" s="88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</row>
    <row r="830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88"/>
      <c r="L830" s="88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</row>
    <row r="831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88"/>
      <c r="L831" s="88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</row>
    <row r="832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88"/>
      <c r="L832" s="88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</row>
    <row r="833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</row>
    <row r="834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88"/>
      <c r="L834" s="88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</row>
    <row r="835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</row>
    <row r="836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88"/>
      <c r="L836" s="88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</row>
    <row r="837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88"/>
      <c r="L837" s="88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</row>
    <row r="838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88"/>
      <c r="L838" s="88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</row>
    <row r="839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88"/>
      <c r="L839" s="88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</row>
    <row r="840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88"/>
      <c r="L840" s="88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</row>
    <row r="841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88"/>
      <c r="L841" s="88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</row>
    <row r="842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88"/>
      <c r="L842" s="88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</row>
    <row r="843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88"/>
      <c r="L843" s="88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</row>
    <row r="844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88"/>
      <c r="L844" s="88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</row>
    <row r="845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88"/>
      <c r="L845" s="88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</row>
    <row r="846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88"/>
      <c r="L846" s="88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</row>
    <row r="847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88"/>
      <c r="L847" s="88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</row>
    <row r="848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88"/>
      <c r="L848" s="88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</row>
    <row r="849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</row>
    <row r="850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</row>
    <row r="851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</row>
    <row r="852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</row>
    <row r="853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</row>
    <row r="854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</row>
    <row r="855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</row>
    <row r="856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</row>
    <row r="857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</row>
    <row r="858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</row>
    <row r="859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</row>
    <row r="860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</row>
    <row r="861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</row>
    <row r="862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</row>
    <row r="863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</row>
    <row r="864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</row>
    <row r="865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</row>
    <row r="866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</row>
    <row r="867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</row>
    <row r="868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</row>
    <row r="869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</row>
    <row r="870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</row>
    <row r="871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</row>
    <row r="872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</row>
    <row r="873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</row>
    <row r="874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</row>
    <row r="875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</row>
    <row r="876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</row>
    <row r="877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</row>
    <row r="878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</row>
    <row r="879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</row>
    <row r="880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</row>
    <row r="881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</row>
    <row r="882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</row>
    <row r="883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</row>
    <row r="884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</row>
    <row r="885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</row>
    <row r="886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</row>
    <row r="887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</row>
    <row r="888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</row>
    <row r="889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</row>
    <row r="890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</row>
    <row r="891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</row>
    <row r="892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</row>
    <row r="893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</row>
    <row r="894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</row>
    <row r="895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</row>
    <row r="896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</row>
    <row r="897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</row>
    <row r="898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</row>
    <row r="899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</row>
    <row r="900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</row>
    <row r="901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</row>
    <row r="902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</row>
    <row r="903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</row>
    <row r="904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</row>
    <row r="905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</row>
    <row r="906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</row>
    <row r="907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</row>
    <row r="908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</row>
    <row r="909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</row>
    <row r="910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</row>
    <row r="911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</row>
    <row r="912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</row>
    <row r="913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</row>
    <row r="914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</row>
    <row r="915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</row>
    <row r="916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</row>
    <row r="917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</row>
    <row r="918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</row>
    <row r="919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</row>
    <row r="920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</row>
    <row r="921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</row>
    <row r="922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</row>
    <row r="923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</row>
    <row r="924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</row>
    <row r="925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</row>
    <row r="926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</row>
    <row r="927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</row>
    <row r="928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</row>
    <row r="929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</row>
    <row r="930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</row>
    <row r="931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</row>
    <row r="932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</row>
    <row r="933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</row>
    <row r="934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</row>
    <row r="935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</row>
    <row r="936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</row>
    <row r="937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</row>
    <row r="938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  <c r="Z938" s="88"/>
    </row>
    <row r="939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  <c r="Z939" s="88"/>
    </row>
    <row r="940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88"/>
      <c r="L940" s="88"/>
      <c r="M940" s="88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  <c r="Z940" s="88"/>
    </row>
    <row r="941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88"/>
      <c r="L941" s="88"/>
      <c r="M941" s="88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  <c r="Z941" s="88"/>
    </row>
    <row r="942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88"/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</row>
    <row r="943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88"/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</row>
    <row r="944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88"/>
      <c r="L944" s="88"/>
      <c r="M944" s="88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  <c r="Z944" s="88"/>
    </row>
    <row r="945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88"/>
      <c r="L945" s="88"/>
      <c r="M945" s="88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  <c r="Z945" s="88"/>
    </row>
    <row r="946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88"/>
      <c r="L946" s="88"/>
      <c r="M946" s="88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  <c r="Z946" s="88"/>
    </row>
    <row r="947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88"/>
      <c r="L947" s="88"/>
      <c r="M947" s="88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  <c r="Z947" s="88"/>
    </row>
    <row r="948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88"/>
      <c r="L948" s="88"/>
      <c r="M948" s="88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  <c r="Z948" s="88"/>
    </row>
    <row r="949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  <c r="Z949" s="88"/>
    </row>
    <row r="950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88"/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</row>
    <row r="951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88"/>
      <c r="L951" s="88"/>
      <c r="M951" s="88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  <c r="Z951" s="88"/>
    </row>
    <row r="952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</row>
    <row r="953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88"/>
      <c r="L953" s="88"/>
      <c r="M953" s="88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  <c r="Z953" s="88"/>
    </row>
    <row r="954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88"/>
      <c r="L954" s="88"/>
      <c r="M954" s="88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  <c r="Z954" s="88"/>
    </row>
    <row r="955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88"/>
      <c r="L955" s="88"/>
      <c r="M955" s="88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  <c r="Z955" s="88"/>
    </row>
    <row r="956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88"/>
      <c r="L956" s="88"/>
      <c r="M956" s="88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  <c r="Z956" s="88"/>
    </row>
    <row r="957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  <c r="Z957" s="88"/>
    </row>
    <row r="958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  <c r="Z958" s="88"/>
    </row>
    <row r="959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88"/>
      <c r="L959" s="88"/>
      <c r="M959" s="88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  <c r="Z959" s="88"/>
    </row>
    <row r="960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88"/>
      <c r="L960" s="88"/>
      <c r="M960" s="88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  <c r="Z960" s="88"/>
    </row>
    <row r="961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88"/>
      <c r="L961" s="88"/>
      <c r="M961" s="88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  <c r="Z961" s="88"/>
    </row>
    <row r="962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88"/>
      <c r="L962" s="88"/>
      <c r="M962" s="88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  <c r="Z962" s="88"/>
    </row>
    <row r="963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88"/>
      <c r="L963" s="88"/>
      <c r="M963" s="88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  <c r="Z963" s="88"/>
    </row>
    <row r="964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88"/>
      <c r="L964" s="88"/>
      <c r="M964" s="88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  <c r="Z964" s="88"/>
    </row>
    <row r="965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88"/>
      <c r="L965" s="88"/>
      <c r="M965" s="88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  <c r="Z965" s="88"/>
    </row>
    <row r="966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88"/>
      <c r="L966" s="88"/>
      <c r="M966" s="88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  <c r="Z966" s="88"/>
    </row>
    <row r="967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88"/>
      <c r="L967" s="88"/>
      <c r="M967" s="88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  <c r="Z967" s="88"/>
    </row>
    <row r="968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88"/>
      <c r="L968" s="88"/>
      <c r="M968" s="88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  <c r="Z968" s="88"/>
    </row>
    <row r="969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88"/>
      <c r="L969" s="88"/>
      <c r="M969" s="88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  <c r="Z969" s="88"/>
    </row>
    <row r="970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88"/>
      <c r="L970" s="88"/>
      <c r="M970" s="88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  <c r="Z970" s="88"/>
    </row>
    <row r="971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88"/>
      <c r="L971" s="88"/>
      <c r="M971" s="88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  <c r="Z971" s="88"/>
    </row>
    <row r="972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88"/>
      <c r="L972" s="88"/>
      <c r="M972" s="88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  <c r="Z972" s="88"/>
    </row>
    <row r="973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  <c r="Z973" s="88"/>
    </row>
    <row r="974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88"/>
      <c r="L974" s="88"/>
      <c r="M974" s="88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  <c r="Z974" s="88"/>
    </row>
    <row r="975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88"/>
      <c r="L975" s="88"/>
      <c r="M975" s="88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  <c r="Z975" s="88"/>
    </row>
    <row r="976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88"/>
      <c r="L976" s="88"/>
      <c r="M976" s="88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  <c r="Z976" s="88"/>
    </row>
    <row r="977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88"/>
      <c r="L977" s="88"/>
      <c r="M977" s="88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  <c r="Z977" s="88"/>
    </row>
    <row r="978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</row>
    <row r="979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</row>
    <row r="980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</row>
    <row r="981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</row>
    <row r="982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</row>
    <row r="983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</row>
    <row r="984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</row>
    <row r="985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</row>
    <row r="986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</row>
    <row r="987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88"/>
      <c r="L987" s="88"/>
      <c r="M987" s="88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</row>
    <row r="988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88"/>
      <c r="L988" s="88"/>
      <c r="M988" s="88"/>
      <c r="N988" s="88"/>
      <c r="O988" s="88"/>
      <c r="P988" s="88"/>
      <c r="Q988" s="88"/>
      <c r="R988" s="88"/>
      <c r="S988" s="88"/>
      <c r="T988" s="88"/>
      <c r="U988" s="88"/>
      <c r="V988" s="88"/>
      <c r="W988" s="88"/>
      <c r="X988" s="88"/>
      <c r="Y988" s="88"/>
      <c r="Z988" s="88"/>
    </row>
    <row r="989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88"/>
      <c r="L989" s="88"/>
      <c r="M989" s="88"/>
      <c r="N989" s="88"/>
      <c r="O989" s="88"/>
      <c r="P989" s="88"/>
      <c r="Q989" s="88"/>
      <c r="R989" s="88"/>
      <c r="S989" s="88"/>
      <c r="T989" s="88"/>
      <c r="U989" s="88"/>
      <c r="V989" s="88"/>
      <c r="W989" s="88"/>
      <c r="X989" s="88"/>
      <c r="Y989" s="88"/>
      <c r="Z989" s="88"/>
    </row>
    <row r="990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88"/>
      <c r="L990" s="88"/>
      <c r="M990" s="88"/>
      <c r="N990" s="88"/>
      <c r="O990" s="88"/>
      <c r="P990" s="88"/>
      <c r="Q990" s="88"/>
      <c r="R990" s="88"/>
      <c r="S990" s="88"/>
      <c r="T990" s="88"/>
      <c r="U990" s="88"/>
      <c r="V990" s="88"/>
      <c r="W990" s="88"/>
      <c r="X990" s="88"/>
      <c r="Y990" s="88"/>
      <c r="Z990" s="88"/>
    </row>
    <row r="991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88"/>
      <c r="L991" s="88"/>
      <c r="M991" s="88"/>
      <c r="N991" s="88"/>
      <c r="O991" s="88"/>
      <c r="P991" s="88"/>
      <c r="Q991" s="88"/>
      <c r="R991" s="88"/>
      <c r="S991" s="88"/>
      <c r="T991" s="88"/>
      <c r="U991" s="88"/>
      <c r="V991" s="88"/>
      <c r="W991" s="88"/>
      <c r="X991" s="88"/>
      <c r="Y991" s="88"/>
      <c r="Z991" s="88"/>
    </row>
    <row r="992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88"/>
      <c r="L992" s="88"/>
      <c r="M992" s="88"/>
      <c r="N992" s="88"/>
      <c r="O992" s="88"/>
      <c r="P992" s="88"/>
      <c r="Q992" s="88"/>
      <c r="R992" s="88"/>
      <c r="S992" s="88"/>
      <c r="T992" s="88"/>
      <c r="U992" s="88"/>
      <c r="V992" s="88"/>
      <c r="W992" s="88"/>
      <c r="X992" s="88"/>
      <c r="Y992" s="88"/>
      <c r="Z992" s="88"/>
    </row>
    <row r="993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88"/>
      <c r="L993" s="88"/>
      <c r="M993" s="88"/>
      <c r="N993" s="88"/>
      <c r="O993" s="88"/>
      <c r="P993" s="88"/>
      <c r="Q993" s="88"/>
      <c r="R993" s="88"/>
      <c r="S993" s="88"/>
      <c r="T993" s="88"/>
      <c r="U993" s="88"/>
      <c r="V993" s="88"/>
      <c r="W993" s="88"/>
      <c r="X993" s="88"/>
      <c r="Y993" s="88"/>
      <c r="Z993" s="88"/>
    </row>
    <row r="994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88"/>
      <c r="L994" s="88"/>
      <c r="M994" s="88"/>
      <c r="N994" s="88"/>
      <c r="O994" s="88"/>
      <c r="P994" s="88"/>
      <c r="Q994" s="88"/>
      <c r="R994" s="88"/>
      <c r="S994" s="88"/>
      <c r="T994" s="88"/>
      <c r="U994" s="88"/>
      <c r="V994" s="88"/>
      <c r="W994" s="88"/>
      <c r="X994" s="88"/>
      <c r="Y994" s="88"/>
      <c r="Z994" s="88"/>
    </row>
    <row r="995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88"/>
      <c r="L995" s="88"/>
      <c r="M995" s="88"/>
      <c r="N995" s="88"/>
      <c r="O995" s="88"/>
      <c r="P995" s="88"/>
      <c r="Q995" s="88"/>
      <c r="R995" s="88"/>
      <c r="S995" s="88"/>
      <c r="T995" s="88"/>
      <c r="U995" s="88"/>
      <c r="V995" s="88"/>
      <c r="W995" s="88"/>
      <c r="X995" s="88"/>
      <c r="Y995" s="88"/>
      <c r="Z995" s="88"/>
    </row>
    <row r="996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88"/>
      <c r="L996" s="88"/>
      <c r="M996" s="88"/>
      <c r="N996" s="88"/>
      <c r="O996" s="88"/>
      <c r="P996" s="88"/>
      <c r="Q996" s="88"/>
      <c r="R996" s="88"/>
      <c r="S996" s="88"/>
      <c r="T996" s="88"/>
      <c r="U996" s="88"/>
      <c r="V996" s="88"/>
      <c r="W996" s="88"/>
      <c r="X996" s="88"/>
      <c r="Y996" s="88"/>
      <c r="Z996" s="88"/>
    </row>
    <row r="997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88"/>
      <c r="L997" s="88"/>
      <c r="M997" s="88"/>
      <c r="N997" s="88"/>
      <c r="O997" s="88"/>
      <c r="P997" s="88"/>
      <c r="Q997" s="88"/>
      <c r="R997" s="88"/>
      <c r="S997" s="88"/>
      <c r="T997" s="88"/>
      <c r="U997" s="88"/>
      <c r="V997" s="88"/>
      <c r="W997" s="88"/>
      <c r="X997" s="88"/>
      <c r="Y997" s="88"/>
      <c r="Z997" s="88"/>
    </row>
    <row r="998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88"/>
      <c r="L998" s="88"/>
      <c r="M998" s="88"/>
      <c r="N998" s="88"/>
      <c r="O998" s="88"/>
      <c r="P998" s="88"/>
      <c r="Q998" s="88"/>
      <c r="R998" s="88"/>
      <c r="S998" s="88"/>
      <c r="T998" s="88"/>
      <c r="U998" s="88"/>
      <c r="V998" s="88"/>
      <c r="W998" s="88"/>
      <c r="X998" s="88"/>
      <c r="Y998" s="88"/>
      <c r="Z998" s="88"/>
    </row>
    <row r="999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88"/>
      <c r="L999" s="88"/>
      <c r="M999" s="88"/>
      <c r="N999" s="88"/>
      <c r="O999" s="88"/>
      <c r="P999" s="88"/>
      <c r="Q999" s="88"/>
      <c r="R999" s="88"/>
      <c r="S999" s="88"/>
      <c r="T999" s="88"/>
      <c r="U999" s="88"/>
      <c r="V999" s="88"/>
      <c r="W999" s="88"/>
      <c r="X999" s="88"/>
      <c r="Y999" s="88"/>
      <c r="Z999" s="88"/>
    </row>
    <row r="1000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88"/>
      <c r="L1000" s="88"/>
      <c r="M1000" s="88"/>
      <c r="N1000" s="88"/>
      <c r="O1000" s="88"/>
      <c r="P1000" s="88"/>
      <c r="Q1000" s="88"/>
      <c r="R1000" s="88"/>
      <c r="S1000" s="88"/>
      <c r="T1000" s="88"/>
      <c r="U1000" s="88"/>
      <c r="V1000" s="88"/>
      <c r="W1000" s="88"/>
      <c r="X1000" s="88"/>
      <c r="Y1000" s="88"/>
      <c r="Z1000" s="88"/>
    </row>
  </sheetData>
  <mergeCells count="3">
    <mergeCell ref="A1:B1"/>
    <mergeCell ref="A2:B2"/>
    <mergeCell ref="A3:B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66.5"/>
  </cols>
  <sheetData>
    <row r="1">
      <c r="A1" s="146" t="s">
        <v>114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>
      <c r="A2" s="146" t="s">
        <v>115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>
      <c r="A3" s="146" t="s">
        <v>91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>
      <c r="A4" s="149" t="s">
        <v>7</v>
      </c>
      <c r="B4" s="160" t="s">
        <v>92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>
      <c r="A5" s="151" t="s">
        <v>116</v>
      </c>
      <c r="B5" s="152">
        <f>+B6+B10+B16+B24+B40+B41</f>
        <v>722.3883897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</row>
    <row r="6">
      <c r="A6" s="151" t="s">
        <v>117</v>
      </c>
      <c r="B6" s="152">
        <f>SUM(B7:B9)</f>
        <v>29.6785863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</row>
    <row r="7">
      <c r="A7" s="153" t="s">
        <v>118</v>
      </c>
      <c r="B7" s="154">
        <v>0.0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>
      <c r="A8" s="153" t="s">
        <v>119</v>
      </c>
      <c r="B8" s="154">
        <v>24.59783685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>
      <c r="A9" s="153" t="s">
        <v>78</v>
      </c>
      <c r="B9" s="154">
        <v>5.08074945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>
      <c r="A10" s="151" t="s">
        <v>20</v>
      </c>
      <c r="B10" s="152">
        <f>SUM(B11:B15)</f>
        <v>166.860737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>
      <c r="A11" s="153" t="s">
        <v>96</v>
      </c>
      <c r="B11" s="154">
        <v>0.0</v>
      </c>
      <c r="C11" s="161" t="s">
        <v>120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>
      <c r="A12" s="153" t="s">
        <v>97</v>
      </c>
      <c r="B12" s="154">
        <v>0.379757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>
      <c r="A13" s="153" t="s">
        <v>98</v>
      </c>
      <c r="B13" s="154">
        <v>4.8</v>
      </c>
      <c r="C13" s="161" t="s">
        <v>120</v>
      </c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>
      <c r="A14" s="153" t="s">
        <v>99</v>
      </c>
      <c r="B14" s="154">
        <v>67.702404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>
      <c r="A15" s="153" t="s">
        <v>100</v>
      </c>
      <c r="B15" s="154">
        <v>93.97857600000002</v>
      </c>
      <c r="C15" s="161" t="s">
        <v>120</v>
      </c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>
      <c r="A16" s="151" t="s">
        <v>101</v>
      </c>
      <c r="B16" s="152">
        <f>SUM(B17:B23)</f>
        <v>10.028738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>
      <c r="A17" s="153" t="s">
        <v>102</v>
      </c>
      <c r="B17" s="154">
        <v>0.0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>
      <c r="A18" s="153" t="s">
        <v>103</v>
      </c>
      <c r="B18" s="154">
        <v>0.0</v>
      </c>
      <c r="C18" s="161" t="s">
        <v>120</v>
      </c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>
      <c r="A19" s="153" t="s">
        <v>104</v>
      </c>
      <c r="B19" s="154">
        <v>8.5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>
      <c r="A20" s="153" t="s">
        <v>105</v>
      </c>
      <c r="B20" s="154">
        <v>0.0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>
      <c r="A21" s="153" t="s">
        <v>106</v>
      </c>
      <c r="B21" s="154">
        <v>0.0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>
      <c r="A22" s="153" t="s">
        <v>107</v>
      </c>
      <c r="B22" s="154">
        <v>1.528738</v>
      </c>
      <c r="C22" s="161" t="s">
        <v>120</v>
      </c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>
      <c r="A23" s="153" t="s">
        <v>108</v>
      </c>
      <c r="B23" s="154">
        <v>0.0</v>
      </c>
      <c r="C23" s="159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>
      <c r="A24" s="151" t="s">
        <v>121</v>
      </c>
      <c r="B24" s="152">
        <f>+SUM(B25:B39)</f>
        <v>75.258686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>
      <c r="A25" s="153" t="s">
        <v>122</v>
      </c>
      <c r="B25" s="154">
        <v>2.37</v>
      </c>
      <c r="C25" s="162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>
      <c r="A26" s="153" t="s">
        <v>123</v>
      </c>
      <c r="B26" s="154">
        <v>0.0</v>
      </c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>
      <c r="A27" s="153" t="s">
        <v>124</v>
      </c>
      <c r="B27" s="154">
        <v>44.31545600000002</v>
      </c>
      <c r="C27" s="159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>
      <c r="A28" s="153" t="s">
        <v>125</v>
      </c>
      <c r="B28" s="154">
        <v>1.691938</v>
      </c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>
      <c r="A29" s="153" t="s">
        <v>126</v>
      </c>
      <c r="B29" s="154">
        <v>15.0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>
      <c r="A30" s="153" t="s">
        <v>127</v>
      </c>
      <c r="B30" s="154">
        <v>6.25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>
      <c r="A31" s="153" t="s">
        <v>128</v>
      </c>
      <c r="B31" s="154">
        <v>5.125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>
      <c r="A32" s="153" t="s">
        <v>129</v>
      </c>
      <c r="B32" s="154">
        <v>0.446391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</row>
    <row r="33">
      <c r="A33" s="153" t="s">
        <v>130</v>
      </c>
      <c r="B33" s="154">
        <v>0.0225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</row>
    <row r="34">
      <c r="A34" s="153" t="s">
        <v>131</v>
      </c>
      <c r="B34" s="154">
        <v>0.0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</row>
    <row r="35">
      <c r="A35" s="153" t="s">
        <v>132</v>
      </c>
      <c r="B35" s="154">
        <v>0.0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>
      <c r="A36" s="153" t="s">
        <v>133</v>
      </c>
      <c r="B36" s="154">
        <v>0.0189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>
      <c r="A37" s="153" t="s">
        <v>134</v>
      </c>
      <c r="B37" s="154">
        <v>3.12E-4</v>
      </c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>
      <c r="A38" s="153" t="s">
        <v>135</v>
      </c>
      <c r="B38" s="154">
        <v>0.006063</v>
      </c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>
      <c r="A39" s="153" t="s">
        <v>136</v>
      </c>
      <c r="B39" s="154">
        <v>0.012126</v>
      </c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>
      <c r="A40" s="151" t="s">
        <v>137</v>
      </c>
      <c r="B40" s="152">
        <v>157.93328200000002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>
      <c r="A41" s="151" t="s">
        <v>138</v>
      </c>
      <c r="B41" s="152">
        <f>SUM(B42:B58)</f>
        <v>282.6283604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>
      <c r="A42" s="163" t="s">
        <v>139</v>
      </c>
      <c r="B42" s="164">
        <v>2.793796</v>
      </c>
      <c r="C42" s="165" t="s">
        <v>120</v>
      </c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>
      <c r="A43" s="163" t="s">
        <v>140</v>
      </c>
      <c r="B43" s="164">
        <v>41.94648</v>
      </c>
      <c r="C43" s="166" t="s">
        <v>120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</row>
    <row r="44">
      <c r="A44" s="153" t="s">
        <v>141</v>
      </c>
      <c r="B44" s="154">
        <v>0.0</v>
      </c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>
      <c r="A45" s="153" t="s">
        <v>142</v>
      </c>
      <c r="B45" s="154">
        <v>0.0</v>
      </c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>
      <c r="A46" s="153" t="s">
        <v>143</v>
      </c>
      <c r="B46" s="154">
        <v>1.5396628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>
      <c r="A47" s="153" t="s">
        <v>144</v>
      </c>
      <c r="B47" s="154">
        <v>9.490122509999999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>
      <c r="A48" s="153" t="s">
        <v>145</v>
      </c>
      <c r="B48" s="154">
        <v>23.998903300000002</v>
      </c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</row>
    <row r="49">
      <c r="A49" s="153" t="s">
        <v>146</v>
      </c>
      <c r="B49" s="154">
        <v>1.86744602</v>
      </c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>
      <c r="A50" s="153" t="s">
        <v>147</v>
      </c>
      <c r="B50" s="154">
        <v>15.02155963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</row>
    <row r="51">
      <c r="A51" s="153" t="s">
        <v>148</v>
      </c>
      <c r="B51" s="154">
        <v>9.011184199999999</v>
      </c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</row>
    <row r="52">
      <c r="A52" s="153" t="s">
        <v>149</v>
      </c>
      <c r="B52" s="154">
        <v>0.0</v>
      </c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>
      <c r="A53" s="153" t="s">
        <v>150</v>
      </c>
      <c r="B53" s="154">
        <v>4.40702501</v>
      </c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</row>
    <row r="54">
      <c r="A54" s="153" t="s">
        <v>151</v>
      </c>
      <c r="B54" s="154">
        <v>7.15123711</v>
      </c>
      <c r="C54" s="167" t="s">
        <v>120</v>
      </c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</row>
    <row r="55">
      <c r="A55" s="153" t="s">
        <v>152</v>
      </c>
      <c r="B55" s="154">
        <v>4.76424</v>
      </c>
      <c r="C55" s="167" t="s">
        <v>120</v>
      </c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>
      <c r="A56" s="153" t="s">
        <v>153</v>
      </c>
      <c r="B56" s="154">
        <v>6.3888</v>
      </c>
      <c r="C56" s="167" t="s">
        <v>120</v>
      </c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>
      <c r="A57" s="153" t="s">
        <v>154</v>
      </c>
      <c r="B57" s="154">
        <v>1.0354349999999999</v>
      </c>
      <c r="C57" s="167" t="s">
        <v>120</v>
      </c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</row>
    <row r="58">
      <c r="A58" s="153" t="s">
        <v>155</v>
      </c>
      <c r="B58" s="154">
        <v>153.21246881</v>
      </c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</row>
    <row r="59">
      <c r="A59" s="158" t="s">
        <v>113</v>
      </c>
      <c r="B59" s="16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>
      <c r="A60" s="169" t="s">
        <v>156</v>
      </c>
      <c r="B60" s="162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>
      <c r="A61" s="170" t="s">
        <v>157</v>
      </c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</row>
    <row r="62">
      <c r="A62" s="88"/>
      <c r="B62" s="162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>
      <c r="A63" s="88"/>
      <c r="B63" s="162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>
      <c r="A64" s="88"/>
      <c r="B64" s="162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</row>
    <row r="65">
      <c r="A65" s="88"/>
      <c r="B65" s="162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</row>
    <row r="66">
      <c r="A66" s="88"/>
      <c r="B66" s="162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</row>
    <row r="67">
      <c r="A67" s="88"/>
      <c r="B67" s="162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</row>
    <row r="68">
      <c r="A68" s="88"/>
      <c r="B68" s="162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</row>
    <row r="69">
      <c r="A69" s="88"/>
      <c r="B69" s="162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>
      <c r="A70" s="88"/>
      <c r="B70" s="162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</row>
    <row r="71">
      <c r="A71" s="88"/>
      <c r="B71" s="162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</row>
    <row r="72">
      <c r="A72" s="88"/>
      <c r="B72" s="162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</row>
    <row r="73">
      <c r="A73" s="88"/>
      <c r="B73" s="162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</row>
    <row r="74">
      <c r="A74" s="88"/>
      <c r="B74" s="162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</row>
    <row r="75">
      <c r="A75" s="88"/>
      <c r="B75" s="162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</row>
    <row r="76">
      <c r="A76" s="88"/>
      <c r="B76" s="162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</row>
    <row r="77">
      <c r="A77" s="88"/>
      <c r="B77" s="162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</row>
    <row r="78">
      <c r="A78" s="88"/>
      <c r="B78" s="162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</row>
    <row r="79">
      <c r="A79" s="88"/>
      <c r="B79" s="162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</row>
    <row r="80">
      <c r="A80" s="88"/>
      <c r="B80" s="162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>
      <c r="A81" s="88"/>
      <c r="B81" s="162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>
      <c r="A82" s="88"/>
      <c r="B82" s="162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</row>
    <row r="83">
      <c r="A83" s="88"/>
      <c r="B83" s="162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>
      <c r="A84" s="88"/>
      <c r="B84" s="162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</row>
    <row r="85">
      <c r="A85" s="88"/>
      <c r="B85" s="162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</row>
    <row r="86">
      <c r="A86" s="88"/>
      <c r="B86" s="162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>
      <c r="A87" s="88"/>
      <c r="B87" s="162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>
      <c r="A88" s="88"/>
      <c r="B88" s="162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</row>
    <row r="89">
      <c r="A89" s="88"/>
      <c r="B89" s="162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</row>
    <row r="90">
      <c r="A90" s="88"/>
      <c r="B90" s="162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</row>
    <row r="91">
      <c r="A91" s="88"/>
      <c r="B91" s="162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</row>
    <row r="92">
      <c r="A92" s="88"/>
      <c r="B92" s="162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</row>
    <row r="93">
      <c r="A93" s="88"/>
      <c r="B93" s="162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</row>
    <row r="94">
      <c r="A94" s="88"/>
      <c r="B94" s="162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</row>
    <row r="95">
      <c r="A95" s="88"/>
      <c r="B95" s="162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>
      <c r="A96" s="88"/>
      <c r="B96" s="162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</row>
    <row r="97">
      <c r="A97" s="88"/>
      <c r="B97" s="162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</row>
    <row r="98">
      <c r="A98" s="88"/>
      <c r="B98" s="162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</row>
    <row r="99">
      <c r="A99" s="88"/>
      <c r="B99" s="162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</row>
    <row r="100">
      <c r="A100" s="88"/>
      <c r="B100" s="162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</row>
    <row r="101">
      <c r="A101" s="88"/>
      <c r="B101" s="162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>
      <c r="A102" s="88"/>
      <c r="B102" s="162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</row>
    <row r="103">
      <c r="A103" s="88"/>
      <c r="B103" s="162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</row>
    <row r="104">
      <c r="A104" s="88"/>
      <c r="B104" s="162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</row>
    <row r="105">
      <c r="A105" s="88"/>
      <c r="B105" s="162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</row>
    <row r="106">
      <c r="A106" s="88"/>
      <c r="B106" s="162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</row>
    <row r="107">
      <c r="A107" s="88"/>
      <c r="B107" s="162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</row>
    <row r="108">
      <c r="A108" s="88"/>
      <c r="B108" s="162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</row>
    <row r="109">
      <c r="A109" s="88"/>
      <c r="B109" s="162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</row>
    <row r="110">
      <c r="A110" s="88"/>
      <c r="B110" s="162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</row>
    <row r="111">
      <c r="A111" s="88"/>
      <c r="B111" s="162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</row>
    <row r="112">
      <c r="A112" s="88"/>
      <c r="B112" s="162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</row>
    <row r="113">
      <c r="A113" s="88"/>
      <c r="B113" s="162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</row>
    <row r="114">
      <c r="A114" s="88"/>
      <c r="B114" s="162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</row>
    <row r="115">
      <c r="A115" s="88"/>
      <c r="B115" s="162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</row>
    <row r="116">
      <c r="A116" s="88"/>
      <c r="B116" s="162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</row>
    <row r="117">
      <c r="A117" s="88"/>
      <c r="B117" s="162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</row>
    <row r="118">
      <c r="A118" s="88"/>
      <c r="B118" s="162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>
      <c r="A119" s="88"/>
      <c r="B119" s="162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</row>
    <row r="120">
      <c r="A120" s="88"/>
      <c r="B120" s="162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</row>
    <row r="121">
      <c r="A121" s="88"/>
      <c r="B121" s="162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</row>
    <row r="122">
      <c r="A122" s="88"/>
      <c r="B122" s="162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>
      <c r="A123" s="88"/>
      <c r="B123" s="162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</row>
    <row r="124">
      <c r="A124" s="88"/>
      <c r="B124" s="162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</row>
    <row r="125">
      <c r="A125" s="88"/>
      <c r="B125" s="162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</row>
    <row r="126">
      <c r="A126" s="88"/>
      <c r="B126" s="162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</row>
    <row r="127">
      <c r="A127" s="88"/>
      <c r="B127" s="162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</row>
    <row r="128">
      <c r="A128" s="88"/>
      <c r="B128" s="162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</row>
    <row r="129">
      <c r="A129" s="88"/>
      <c r="B129" s="162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</row>
    <row r="130">
      <c r="A130" s="88"/>
      <c r="B130" s="162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</row>
    <row r="131">
      <c r="A131" s="88"/>
      <c r="B131" s="162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</row>
    <row r="132">
      <c r="A132" s="88"/>
      <c r="B132" s="162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</row>
    <row r="133">
      <c r="A133" s="88"/>
      <c r="B133" s="162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>
      <c r="A134" s="88"/>
      <c r="B134" s="162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</row>
    <row r="135">
      <c r="A135" s="88"/>
      <c r="B135" s="162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</row>
    <row r="136">
      <c r="A136" s="88"/>
      <c r="B136" s="162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</row>
    <row r="137">
      <c r="A137" s="88"/>
      <c r="B137" s="162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>
      <c r="A138" s="88"/>
      <c r="B138" s="162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</row>
    <row r="139">
      <c r="A139" s="88"/>
      <c r="B139" s="162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</row>
    <row r="140">
      <c r="A140" s="88"/>
      <c r="B140" s="162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</row>
    <row r="141">
      <c r="A141" s="88"/>
      <c r="B141" s="162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</row>
    <row r="142">
      <c r="A142" s="88"/>
      <c r="B142" s="162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</row>
    <row r="143">
      <c r="A143" s="88"/>
      <c r="B143" s="162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</row>
    <row r="144">
      <c r="A144" s="88"/>
      <c r="B144" s="162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</row>
    <row r="145">
      <c r="A145" s="88"/>
      <c r="B145" s="162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</row>
    <row r="146">
      <c r="A146" s="88"/>
      <c r="B146" s="162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</row>
    <row r="147">
      <c r="A147" s="88"/>
      <c r="B147" s="162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</row>
    <row r="148">
      <c r="A148" s="88"/>
      <c r="B148" s="162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</row>
    <row r="149">
      <c r="A149" s="88"/>
      <c r="B149" s="162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</row>
    <row r="150">
      <c r="A150" s="88"/>
      <c r="B150" s="162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</row>
    <row r="151">
      <c r="A151" s="88"/>
      <c r="B151" s="162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</row>
    <row r="152">
      <c r="A152" s="88"/>
      <c r="B152" s="162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</row>
    <row r="153">
      <c r="A153" s="88"/>
      <c r="B153" s="162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</row>
    <row r="154">
      <c r="A154" s="88"/>
      <c r="B154" s="162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</row>
    <row r="155">
      <c r="A155" s="88"/>
      <c r="B155" s="162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</row>
    <row r="156">
      <c r="A156" s="88"/>
      <c r="B156" s="162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</row>
    <row r="157">
      <c r="A157" s="88"/>
      <c r="B157" s="162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</row>
    <row r="158">
      <c r="A158" s="88"/>
      <c r="B158" s="162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</row>
    <row r="159">
      <c r="A159" s="88"/>
      <c r="B159" s="162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</row>
    <row r="160">
      <c r="A160" s="88"/>
      <c r="B160" s="162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</row>
    <row r="161">
      <c r="A161" s="88"/>
      <c r="B161" s="162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</row>
    <row r="162">
      <c r="A162" s="88"/>
      <c r="B162" s="162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</row>
    <row r="163">
      <c r="A163" s="88"/>
      <c r="B163" s="162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</row>
    <row r="164">
      <c r="A164" s="88"/>
      <c r="B164" s="162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</row>
    <row r="165">
      <c r="A165" s="88"/>
      <c r="B165" s="162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</row>
    <row r="166">
      <c r="A166" s="88"/>
      <c r="B166" s="162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</row>
    <row r="167">
      <c r="A167" s="88"/>
      <c r="B167" s="162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</row>
    <row r="168">
      <c r="A168" s="88"/>
      <c r="B168" s="162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</row>
    <row r="169">
      <c r="A169" s="88"/>
      <c r="B169" s="162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</row>
    <row r="170">
      <c r="A170" s="88"/>
      <c r="B170" s="162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</row>
    <row r="171">
      <c r="A171" s="88"/>
      <c r="B171" s="162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</row>
    <row r="172">
      <c r="A172" s="88"/>
      <c r="B172" s="162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</row>
    <row r="173">
      <c r="A173" s="88"/>
      <c r="B173" s="162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</row>
    <row r="174">
      <c r="A174" s="88"/>
      <c r="B174" s="162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</row>
    <row r="175">
      <c r="A175" s="88"/>
      <c r="B175" s="162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</row>
    <row r="176">
      <c r="A176" s="88"/>
      <c r="B176" s="162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</row>
    <row r="177">
      <c r="A177" s="88"/>
      <c r="B177" s="162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</row>
    <row r="178">
      <c r="A178" s="88"/>
      <c r="B178" s="162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</row>
    <row r="179">
      <c r="A179" s="88"/>
      <c r="B179" s="162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</row>
    <row r="180">
      <c r="A180" s="88"/>
      <c r="B180" s="162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</row>
    <row r="181">
      <c r="A181" s="88"/>
      <c r="B181" s="162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</row>
    <row r="182">
      <c r="A182" s="88"/>
      <c r="B182" s="162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</row>
    <row r="183">
      <c r="A183" s="88"/>
      <c r="B183" s="162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</row>
    <row r="184">
      <c r="A184" s="88"/>
      <c r="B184" s="162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</row>
    <row r="185">
      <c r="A185" s="88"/>
      <c r="B185" s="162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</row>
    <row r="186">
      <c r="A186" s="88"/>
      <c r="B186" s="162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</row>
    <row r="187">
      <c r="A187" s="88"/>
      <c r="B187" s="162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</row>
    <row r="188">
      <c r="A188" s="88"/>
      <c r="B188" s="162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</row>
    <row r="189">
      <c r="A189" s="88"/>
      <c r="B189" s="162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</row>
    <row r="190">
      <c r="A190" s="88"/>
      <c r="B190" s="162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</row>
    <row r="191">
      <c r="A191" s="88"/>
      <c r="B191" s="162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</row>
    <row r="192">
      <c r="A192" s="88"/>
      <c r="B192" s="162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</row>
    <row r="193">
      <c r="A193" s="88"/>
      <c r="B193" s="162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</row>
    <row r="194">
      <c r="A194" s="88"/>
      <c r="B194" s="162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</row>
    <row r="195">
      <c r="A195" s="88"/>
      <c r="B195" s="162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</row>
    <row r="196">
      <c r="A196" s="88"/>
      <c r="B196" s="162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</row>
    <row r="197">
      <c r="A197" s="88"/>
      <c r="B197" s="162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</row>
    <row r="198">
      <c r="A198" s="88"/>
      <c r="B198" s="162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</row>
    <row r="199">
      <c r="A199" s="88"/>
      <c r="B199" s="162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</row>
    <row r="200">
      <c r="A200" s="88"/>
      <c r="B200" s="162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</row>
    <row r="201">
      <c r="A201" s="88"/>
      <c r="B201" s="162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</row>
    <row r="202">
      <c r="A202" s="88"/>
      <c r="B202" s="162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</row>
    <row r="203">
      <c r="A203" s="88"/>
      <c r="B203" s="162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</row>
    <row r="204">
      <c r="A204" s="88"/>
      <c r="B204" s="162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</row>
    <row r="205">
      <c r="A205" s="88"/>
      <c r="B205" s="162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</row>
    <row r="206">
      <c r="A206" s="88"/>
      <c r="B206" s="162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</row>
    <row r="207">
      <c r="A207" s="88"/>
      <c r="B207" s="162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</row>
    <row r="208">
      <c r="A208" s="88"/>
      <c r="B208" s="162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</row>
    <row r="209">
      <c r="A209" s="88"/>
      <c r="B209" s="162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</row>
    <row r="210">
      <c r="A210" s="88"/>
      <c r="B210" s="162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</row>
    <row r="211">
      <c r="A211" s="88"/>
      <c r="B211" s="162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</row>
    <row r="212">
      <c r="A212" s="88"/>
      <c r="B212" s="162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</row>
    <row r="213">
      <c r="A213" s="88"/>
      <c r="B213" s="162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</row>
    <row r="214">
      <c r="A214" s="88"/>
      <c r="B214" s="162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</row>
    <row r="215">
      <c r="A215" s="88"/>
      <c r="B215" s="162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</row>
    <row r="216">
      <c r="A216" s="88"/>
      <c r="B216" s="162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</row>
    <row r="217">
      <c r="A217" s="88"/>
      <c r="B217" s="162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</row>
    <row r="218">
      <c r="A218" s="88"/>
      <c r="B218" s="162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</row>
    <row r="219">
      <c r="A219" s="88"/>
      <c r="B219" s="162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</row>
    <row r="220">
      <c r="A220" s="88"/>
      <c r="B220" s="162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</row>
    <row r="221">
      <c r="A221" s="88"/>
      <c r="B221" s="162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</row>
    <row r="222">
      <c r="A222" s="88"/>
      <c r="B222" s="162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</row>
    <row r="223">
      <c r="A223" s="88"/>
      <c r="B223" s="162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</row>
    <row r="224">
      <c r="A224" s="88"/>
      <c r="B224" s="162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</row>
    <row r="225">
      <c r="A225" s="88"/>
      <c r="B225" s="162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</row>
    <row r="226">
      <c r="A226" s="88"/>
      <c r="B226" s="162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</row>
    <row r="227">
      <c r="A227" s="88"/>
      <c r="B227" s="162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</row>
    <row r="228">
      <c r="A228" s="88"/>
      <c r="B228" s="162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</row>
    <row r="229">
      <c r="A229" s="88"/>
      <c r="B229" s="162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</row>
    <row r="230">
      <c r="A230" s="88"/>
      <c r="B230" s="162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</row>
    <row r="231">
      <c r="A231" s="88"/>
      <c r="B231" s="162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</row>
    <row r="232">
      <c r="A232" s="88"/>
      <c r="B232" s="162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</row>
    <row r="233">
      <c r="A233" s="88"/>
      <c r="B233" s="162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</row>
    <row r="234">
      <c r="A234" s="88"/>
      <c r="B234" s="162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</row>
    <row r="235">
      <c r="A235" s="88"/>
      <c r="B235" s="162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</row>
    <row r="236">
      <c r="A236" s="88"/>
      <c r="B236" s="162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</row>
    <row r="237">
      <c r="A237" s="88"/>
      <c r="B237" s="162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</row>
    <row r="238">
      <c r="A238" s="88"/>
      <c r="B238" s="162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</row>
    <row r="239">
      <c r="A239" s="88"/>
      <c r="B239" s="162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</row>
    <row r="240">
      <c r="A240" s="88"/>
      <c r="B240" s="162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</row>
    <row r="241">
      <c r="A241" s="88"/>
      <c r="B241" s="162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</row>
    <row r="242">
      <c r="A242" s="88"/>
      <c r="B242" s="162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</row>
    <row r="243">
      <c r="A243" s="88"/>
      <c r="B243" s="162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</row>
    <row r="244">
      <c r="A244" s="88"/>
      <c r="B244" s="162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</row>
    <row r="245">
      <c r="A245" s="88"/>
      <c r="B245" s="162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</row>
    <row r="246">
      <c r="A246" s="88"/>
      <c r="B246" s="162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</row>
    <row r="247">
      <c r="A247" s="88"/>
      <c r="B247" s="162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</row>
    <row r="248">
      <c r="A248" s="88"/>
      <c r="B248" s="162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</row>
    <row r="249">
      <c r="A249" s="88"/>
      <c r="B249" s="162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</row>
    <row r="250">
      <c r="A250" s="88"/>
      <c r="B250" s="162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</row>
    <row r="251">
      <c r="A251" s="88"/>
      <c r="B251" s="162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</row>
    <row r="252">
      <c r="A252" s="88"/>
      <c r="B252" s="162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</row>
    <row r="253">
      <c r="A253" s="88"/>
      <c r="B253" s="162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</row>
    <row r="254">
      <c r="A254" s="88"/>
      <c r="B254" s="162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</row>
    <row r="255">
      <c r="A255" s="88"/>
      <c r="B255" s="162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</row>
    <row r="256">
      <c r="A256" s="88"/>
      <c r="B256" s="162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</row>
    <row r="257">
      <c r="A257" s="88"/>
      <c r="B257" s="162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</row>
    <row r="258">
      <c r="A258" s="88"/>
      <c r="B258" s="162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</row>
    <row r="259">
      <c r="A259" s="88"/>
      <c r="B259" s="162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</row>
    <row r="260">
      <c r="A260" s="88"/>
      <c r="B260" s="162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</row>
    <row r="261">
      <c r="A261" s="88"/>
      <c r="B261" s="162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</row>
    <row r="262">
      <c r="A262" s="88"/>
      <c r="B262" s="162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</row>
    <row r="263">
      <c r="A263" s="88"/>
      <c r="B263" s="162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</row>
    <row r="264">
      <c r="A264" s="88"/>
      <c r="B264" s="162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</row>
    <row r="265">
      <c r="A265" s="88"/>
      <c r="B265" s="162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</row>
    <row r="266">
      <c r="A266" s="88"/>
      <c r="B266" s="162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</row>
    <row r="267">
      <c r="A267" s="88"/>
      <c r="B267" s="162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</row>
    <row r="268">
      <c r="A268" s="88"/>
      <c r="B268" s="162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</row>
    <row r="269">
      <c r="A269" s="88"/>
      <c r="B269" s="162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</row>
    <row r="270">
      <c r="A270" s="88"/>
      <c r="B270" s="162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</row>
    <row r="271">
      <c r="A271" s="88"/>
      <c r="B271" s="162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</row>
    <row r="272">
      <c r="A272" s="88"/>
      <c r="B272" s="162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</row>
    <row r="273">
      <c r="A273" s="88"/>
      <c r="B273" s="162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</row>
    <row r="274">
      <c r="A274" s="88"/>
      <c r="B274" s="162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</row>
    <row r="275">
      <c r="A275" s="88"/>
      <c r="B275" s="162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</row>
    <row r="276">
      <c r="A276" s="88"/>
      <c r="B276" s="162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</row>
    <row r="277">
      <c r="A277" s="88"/>
      <c r="B277" s="162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</row>
    <row r="278">
      <c r="A278" s="88"/>
      <c r="B278" s="162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</row>
    <row r="279">
      <c r="A279" s="88"/>
      <c r="B279" s="162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</row>
    <row r="280">
      <c r="A280" s="88"/>
      <c r="B280" s="162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</row>
    <row r="281">
      <c r="A281" s="88"/>
      <c r="B281" s="162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</row>
    <row r="282">
      <c r="A282" s="88"/>
      <c r="B282" s="162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</row>
    <row r="283">
      <c r="A283" s="88"/>
      <c r="B283" s="162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</row>
    <row r="284">
      <c r="A284" s="88"/>
      <c r="B284" s="162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</row>
    <row r="285">
      <c r="A285" s="88"/>
      <c r="B285" s="162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</row>
    <row r="286">
      <c r="A286" s="88"/>
      <c r="B286" s="162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</row>
    <row r="287">
      <c r="A287" s="88"/>
      <c r="B287" s="162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</row>
    <row r="288">
      <c r="A288" s="88"/>
      <c r="B288" s="162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</row>
    <row r="289">
      <c r="A289" s="88"/>
      <c r="B289" s="162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</row>
    <row r="290">
      <c r="A290" s="88"/>
      <c r="B290" s="162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</row>
    <row r="291">
      <c r="A291" s="88"/>
      <c r="B291" s="162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</row>
    <row r="292">
      <c r="A292" s="88"/>
      <c r="B292" s="162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</row>
    <row r="293">
      <c r="A293" s="88"/>
      <c r="B293" s="162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</row>
    <row r="294">
      <c r="A294" s="88"/>
      <c r="B294" s="162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</row>
    <row r="295">
      <c r="A295" s="88"/>
      <c r="B295" s="162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</row>
    <row r="296">
      <c r="A296" s="88"/>
      <c r="B296" s="162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</row>
    <row r="297">
      <c r="A297" s="88"/>
      <c r="B297" s="162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</row>
    <row r="298">
      <c r="A298" s="88"/>
      <c r="B298" s="162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</row>
    <row r="299">
      <c r="A299" s="88"/>
      <c r="B299" s="162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</row>
    <row r="300">
      <c r="A300" s="88"/>
      <c r="B300" s="162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</row>
    <row r="301">
      <c r="A301" s="88"/>
      <c r="B301" s="162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</row>
    <row r="302">
      <c r="A302" s="88"/>
      <c r="B302" s="162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</row>
    <row r="303">
      <c r="A303" s="88"/>
      <c r="B303" s="162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</row>
    <row r="304">
      <c r="A304" s="88"/>
      <c r="B304" s="162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</row>
    <row r="305">
      <c r="A305" s="88"/>
      <c r="B305" s="162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</row>
    <row r="306">
      <c r="A306" s="88"/>
      <c r="B306" s="162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</row>
    <row r="307">
      <c r="A307" s="88"/>
      <c r="B307" s="162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</row>
    <row r="308">
      <c r="A308" s="88"/>
      <c r="B308" s="162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</row>
    <row r="309">
      <c r="A309" s="88"/>
      <c r="B309" s="162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</row>
    <row r="310">
      <c r="A310" s="88"/>
      <c r="B310" s="162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</row>
    <row r="311">
      <c r="A311" s="88"/>
      <c r="B311" s="162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</row>
    <row r="312">
      <c r="A312" s="88"/>
      <c r="B312" s="162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</row>
    <row r="313">
      <c r="A313" s="88"/>
      <c r="B313" s="162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</row>
    <row r="314">
      <c r="A314" s="88"/>
      <c r="B314" s="162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</row>
    <row r="315">
      <c r="A315" s="88"/>
      <c r="B315" s="162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</row>
    <row r="316">
      <c r="A316" s="88"/>
      <c r="B316" s="162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</row>
    <row r="317">
      <c r="A317" s="88"/>
      <c r="B317" s="162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</row>
    <row r="318">
      <c r="A318" s="88"/>
      <c r="B318" s="162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</row>
    <row r="319">
      <c r="A319" s="88"/>
      <c r="B319" s="162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</row>
    <row r="320">
      <c r="A320" s="88"/>
      <c r="B320" s="162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</row>
    <row r="321">
      <c r="A321" s="88"/>
      <c r="B321" s="162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</row>
    <row r="322">
      <c r="A322" s="88"/>
      <c r="B322" s="162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</row>
    <row r="323">
      <c r="A323" s="88"/>
      <c r="B323" s="162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</row>
    <row r="324">
      <c r="A324" s="88"/>
      <c r="B324" s="162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</row>
    <row r="325">
      <c r="A325" s="88"/>
      <c r="B325" s="162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</row>
    <row r="326">
      <c r="A326" s="88"/>
      <c r="B326" s="162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</row>
    <row r="327">
      <c r="A327" s="88"/>
      <c r="B327" s="162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</row>
    <row r="328">
      <c r="A328" s="88"/>
      <c r="B328" s="162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</row>
    <row r="329">
      <c r="A329" s="88"/>
      <c r="B329" s="162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</row>
    <row r="330">
      <c r="A330" s="88"/>
      <c r="B330" s="162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</row>
    <row r="331">
      <c r="A331" s="88"/>
      <c r="B331" s="162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</row>
    <row r="332">
      <c r="A332" s="88"/>
      <c r="B332" s="162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</row>
    <row r="333">
      <c r="A333" s="88"/>
      <c r="B333" s="162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</row>
    <row r="334">
      <c r="A334" s="88"/>
      <c r="B334" s="162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</row>
    <row r="335">
      <c r="A335" s="88"/>
      <c r="B335" s="162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</row>
    <row r="336">
      <c r="A336" s="88"/>
      <c r="B336" s="162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</row>
    <row r="337">
      <c r="A337" s="88"/>
      <c r="B337" s="162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</row>
    <row r="338">
      <c r="A338" s="88"/>
      <c r="B338" s="162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</row>
    <row r="339">
      <c r="A339" s="88"/>
      <c r="B339" s="162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</row>
    <row r="340">
      <c r="A340" s="88"/>
      <c r="B340" s="162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</row>
    <row r="341">
      <c r="A341" s="88"/>
      <c r="B341" s="162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</row>
    <row r="342">
      <c r="A342" s="88"/>
      <c r="B342" s="162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</row>
    <row r="343">
      <c r="A343" s="88"/>
      <c r="B343" s="162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</row>
    <row r="344">
      <c r="A344" s="88"/>
      <c r="B344" s="162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</row>
    <row r="345">
      <c r="A345" s="88"/>
      <c r="B345" s="162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</row>
    <row r="346">
      <c r="A346" s="88"/>
      <c r="B346" s="162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</row>
    <row r="347">
      <c r="A347" s="88"/>
      <c r="B347" s="162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</row>
    <row r="348">
      <c r="A348" s="88"/>
      <c r="B348" s="162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</row>
    <row r="349">
      <c r="A349" s="88"/>
      <c r="B349" s="162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</row>
    <row r="350">
      <c r="A350" s="88"/>
      <c r="B350" s="162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</row>
    <row r="351">
      <c r="A351" s="88"/>
      <c r="B351" s="162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</row>
    <row r="352">
      <c r="A352" s="88"/>
      <c r="B352" s="162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</row>
    <row r="353">
      <c r="A353" s="88"/>
      <c r="B353" s="162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</row>
    <row r="354">
      <c r="A354" s="88"/>
      <c r="B354" s="162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</row>
    <row r="355">
      <c r="A355" s="88"/>
      <c r="B355" s="162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</row>
    <row r="356">
      <c r="A356" s="88"/>
      <c r="B356" s="162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</row>
    <row r="357">
      <c r="A357" s="88"/>
      <c r="B357" s="162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</row>
    <row r="358">
      <c r="A358" s="88"/>
      <c r="B358" s="162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</row>
    <row r="359">
      <c r="A359" s="88"/>
      <c r="B359" s="162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</row>
    <row r="360">
      <c r="A360" s="88"/>
      <c r="B360" s="162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</row>
    <row r="361">
      <c r="A361" s="88"/>
      <c r="B361" s="162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</row>
    <row r="362">
      <c r="A362" s="88"/>
      <c r="B362" s="162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</row>
    <row r="363">
      <c r="A363" s="88"/>
      <c r="B363" s="162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</row>
    <row r="364">
      <c r="A364" s="88"/>
      <c r="B364" s="162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</row>
    <row r="365">
      <c r="A365" s="88"/>
      <c r="B365" s="162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</row>
    <row r="366">
      <c r="A366" s="88"/>
      <c r="B366" s="162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</row>
    <row r="367">
      <c r="A367" s="88"/>
      <c r="B367" s="162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</row>
    <row r="368">
      <c r="A368" s="88"/>
      <c r="B368" s="162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</row>
    <row r="369">
      <c r="A369" s="88"/>
      <c r="B369" s="162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</row>
    <row r="370">
      <c r="A370" s="88"/>
      <c r="B370" s="162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</row>
    <row r="371">
      <c r="A371" s="88"/>
      <c r="B371" s="162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</row>
    <row r="372">
      <c r="A372" s="88"/>
      <c r="B372" s="162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</row>
    <row r="373">
      <c r="A373" s="88"/>
      <c r="B373" s="162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</row>
    <row r="374">
      <c r="A374" s="88"/>
      <c r="B374" s="162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</row>
    <row r="375">
      <c r="A375" s="88"/>
      <c r="B375" s="162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</row>
    <row r="376">
      <c r="A376" s="88"/>
      <c r="B376" s="162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</row>
    <row r="377">
      <c r="A377" s="88"/>
      <c r="B377" s="162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</row>
    <row r="378">
      <c r="A378" s="88"/>
      <c r="B378" s="162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</row>
    <row r="379">
      <c r="A379" s="88"/>
      <c r="B379" s="162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</row>
    <row r="380">
      <c r="A380" s="88"/>
      <c r="B380" s="162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</row>
    <row r="381">
      <c r="A381" s="88"/>
      <c r="B381" s="162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</row>
    <row r="382">
      <c r="A382" s="88"/>
      <c r="B382" s="162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</row>
    <row r="383">
      <c r="A383" s="88"/>
      <c r="B383" s="162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</row>
    <row r="384">
      <c r="A384" s="88"/>
      <c r="B384" s="162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</row>
    <row r="385">
      <c r="A385" s="88"/>
      <c r="B385" s="162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</row>
    <row r="386">
      <c r="A386" s="88"/>
      <c r="B386" s="162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</row>
    <row r="387">
      <c r="A387" s="88"/>
      <c r="B387" s="162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</row>
    <row r="388">
      <c r="A388" s="88"/>
      <c r="B388" s="162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</row>
    <row r="389">
      <c r="A389" s="88"/>
      <c r="B389" s="162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</row>
    <row r="390">
      <c r="A390" s="88"/>
      <c r="B390" s="162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</row>
    <row r="391">
      <c r="A391" s="88"/>
      <c r="B391" s="162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</row>
    <row r="392">
      <c r="A392" s="88"/>
      <c r="B392" s="162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</row>
    <row r="393">
      <c r="A393" s="88"/>
      <c r="B393" s="162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</row>
    <row r="394">
      <c r="A394" s="88"/>
      <c r="B394" s="162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</row>
    <row r="395">
      <c r="A395" s="88"/>
      <c r="B395" s="162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</row>
    <row r="396">
      <c r="A396" s="88"/>
      <c r="B396" s="162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</row>
    <row r="397">
      <c r="A397" s="88"/>
      <c r="B397" s="162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</row>
    <row r="398">
      <c r="A398" s="88"/>
      <c r="B398" s="162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</row>
    <row r="399">
      <c r="A399" s="88"/>
      <c r="B399" s="162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</row>
    <row r="400">
      <c r="A400" s="88"/>
      <c r="B400" s="162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</row>
    <row r="401">
      <c r="A401" s="88"/>
      <c r="B401" s="162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</row>
    <row r="402">
      <c r="A402" s="88"/>
      <c r="B402" s="162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</row>
    <row r="403">
      <c r="A403" s="88"/>
      <c r="B403" s="162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</row>
    <row r="404">
      <c r="A404" s="88"/>
      <c r="B404" s="162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</row>
    <row r="405">
      <c r="A405" s="88"/>
      <c r="B405" s="162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</row>
    <row r="406">
      <c r="A406" s="88"/>
      <c r="B406" s="162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</row>
    <row r="407">
      <c r="A407" s="88"/>
      <c r="B407" s="162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</row>
    <row r="408">
      <c r="A408" s="88"/>
      <c r="B408" s="162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</row>
    <row r="409">
      <c r="A409" s="88"/>
      <c r="B409" s="162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</row>
    <row r="410">
      <c r="A410" s="88"/>
      <c r="B410" s="162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</row>
    <row r="411">
      <c r="A411" s="88"/>
      <c r="B411" s="162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</row>
    <row r="412">
      <c r="A412" s="88"/>
      <c r="B412" s="162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</row>
    <row r="413">
      <c r="A413" s="88"/>
      <c r="B413" s="162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</row>
    <row r="414">
      <c r="A414" s="88"/>
      <c r="B414" s="162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</row>
    <row r="415">
      <c r="A415" s="88"/>
      <c r="B415" s="162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</row>
    <row r="416">
      <c r="A416" s="88"/>
      <c r="B416" s="162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</row>
    <row r="417">
      <c r="A417" s="88"/>
      <c r="B417" s="162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</row>
    <row r="418">
      <c r="A418" s="88"/>
      <c r="B418" s="162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</row>
    <row r="419">
      <c r="A419" s="88"/>
      <c r="B419" s="162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</row>
    <row r="420">
      <c r="A420" s="88"/>
      <c r="B420" s="162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</row>
    <row r="421">
      <c r="A421" s="88"/>
      <c r="B421" s="162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</row>
    <row r="422">
      <c r="A422" s="88"/>
      <c r="B422" s="162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</row>
    <row r="423">
      <c r="A423" s="88"/>
      <c r="B423" s="162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</row>
    <row r="424">
      <c r="A424" s="88"/>
      <c r="B424" s="162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</row>
    <row r="425">
      <c r="A425" s="88"/>
      <c r="B425" s="162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</row>
    <row r="426">
      <c r="A426" s="88"/>
      <c r="B426" s="162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</row>
    <row r="427">
      <c r="A427" s="88"/>
      <c r="B427" s="162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</row>
    <row r="428">
      <c r="A428" s="88"/>
      <c r="B428" s="162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</row>
    <row r="429">
      <c r="A429" s="88"/>
      <c r="B429" s="162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</row>
    <row r="430">
      <c r="A430" s="88"/>
      <c r="B430" s="162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</row>
    <row r="431">
      <c r="A431" s="88"/>
      <c r="B431" s="162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</row>
    <row r="432">
      <c r="A432" s="88"/>
      <c r="B432" s="162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</row>
    <row r="433">
      <c r="A433" s="88"/>
      <c r="B433" s="162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</row>
    <row r="434">
      <c r="A434" s="88"/>
      <c r="B434" s="162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</row>
    <row r="435">
      <c r="A435" s="88"/>
      <c r="B435" s="162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</row>
    <row r="436">
      <c r="A436" s="88"/>
      <c r="B436" s="162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</row>
    <row r="437">
      <c r="A437" s="88"/>
      <c r="B437" s="162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</row>
    <row r="438">
      <c r="A438" s="88"/>
      <c r="B438" s="162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</row>
    <row r="439">
      <c r="A439" s="88"/>
      <c r="B439" s="162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</row>
    <row r="440">
      <c r="A440" s="88"/>
      <c r="B440" s="162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</row>
    <row r="441">
      <c r="A441" s="88"/>
      <c r="B441" s="162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</row>
    <row r="442">
      <c r="A442" s="88"/>
      <c r="B442" s="162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</row>
    <row r="443">
      <c r="A443" s="88"/>
      <c r="B443" s="162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</row>
    <row r="444">
      <c r="A444" s="88"/>
      <c r="B444" s="162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</row>
    <row r="445">
      <c r="A445" s="88"/>
      <c r="B445" s="162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</row>
    <row r="446">
      <c r="A446" s="88"/>
      <c r="B446" s="162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</row>
    <row r="447">
      <c r="A447" s="88"/>
      <c r="B447" s="162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</row>
    <row r="448">
      <c r="A448" s="88"/>
      <c r="B448" s="162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</row>
    <row r="449">
      <c r="A449" s="88"/>
      <c r="B449" s="162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</row>
    <row r="450">
      <c r="A450" s="88"/>
      <c r="B450" s="162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</row>
    <row r="451">
      <c r="A451" s="88"/>
      <c r="B451" s="162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</row>
    <row r="452">
      <c r="A452" s="88"/>
      <c r="B452" s="162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</row>
    <row r="453">
      <c r="A453" s="88"/>
      <c r="B453" s="162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</row>
    <row r="454">
      <c r="A454" s="88"/>
      <c r="B454" s="162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</row>
    <row r="455">
      <c r="A455" s="88"/>
      <c r="B455" s="162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</row>
    <row r="456">
      <c r="A456" s="88"/>
      <c r="B456" s="162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</row>
    <row r="457">
      <c r="A457" s="88"/>
      <c r="B457" s="162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</row>
    <row r="458">
      <c r="A458" s="88"/>
      <c r="B458" s="162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</row>
    <row r="459">
      <c r="A459" s="88"/>
      <c r="B459" s="162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</row>
    <row r="460">
      <c r="A460" s="88"/>
      <c r="B460" s="162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</row>
    <row r="461">
      <c r="A461" s="88"/>
      <c r="B461" s="162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</row>
    <row r="462">
      <c r="A462" s="88"/>
      <c r="B462" s="162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</row>
    <row r="463">
      <c r="A463" s="88"/>
      <c r="B463" s="162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</row>
    <row r="464">
      <c r="A464" s="88"/>
      <c r="B464" s="162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</row>
    <row r="465">
      <c r="A465" s="88"/>
      <c r="B465" s="162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</row>
    <row r="466">
      <c r="A466" s="88"/>
      <c r="B466" s="162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</row>
    <row r="467">
      <c r="A467" s="88"/>
      <c r="B467" s="162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</row>
    <row r="468">
      <c r="A468" s="88"/>
      <c r="B468" s="162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</row>
    <row r="469">
      <c r="A469" s="88"/>
      <c r="B469" s="162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</row>
    <row r="470">
      <c r="A470" s="88"/>
      <c r="B470" s="162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</row>
    <row r="471">
      <c r="A471" s="88"/>
      <c r="B471" s="162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</row>
    <row r="472">
      <c r="A472" s="88"/>
      <c r="B472" s="162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</row>
    <row r="473">
      <c r="A473" s="88"/>
      <c r="B473" s="162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</row>
    <row r="474">
      <c r="A474" s="88"/>
      <c r="B474" s="162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</row>
    <row r="475">
      <c r="A475" s="88"/>
      <c r="B475" s="162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</row>
    <row r="476">
      <c r="A476" s="88"/>
      <c r="B476" s="162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</row>
    <row r="477">
      <c r="A477" s="88"/>
      <c r="B477" s="162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</row>
    <row r="478">
      <c r="A478" s="88"/>
      <c r="B478" s="162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</row>
    <row r="479">
      <c r="A479" s="88"/>
      <c r="B479" s="162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</row>
    <row r="480">
      <c r="A480" s="88"/>
      <c r="B480" s="162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</row>
    <row r="481">
      <c r="A481" s="88"/>
      <c r="B481" s="162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</row>
    <row r="482">
      <c r="A482" s="88"/>
      <c r="B482" s="162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</row>
    <row r="483">
      <c r="A483" s="88"/>
      <c r="B483" s="162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</row>
    <row r="484">
      <c r="A484" s="88"/>
      <c r="B484" s="162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</row>
    <row r="485">
      <c r="A485" s="88"/>
      <c r="B485" s="162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</row>
    <row r="486">
      <c r="A486" s="88"/>
      <c r="B486" s="162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</row>
    <row r="487">
      <c r="A487" s="88"/>
      <c r="B487" s="162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</row>
    <row r="488">
      <c r="A488" s="88"/>
      <c r="B488" s="162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</row>
    <row r="489">
      <c r="A489" s="88"/>
      <c r="B489" s="162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</row>
    <row r="490">
      <c r="A490" s="88"/>
      <c r="B490" s="162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</row>
    <row r="491">
      <c r="A491" s="88"/>
      <c r="B491" s="162"/>
      <c r="C491" s="88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</row>
    <row r="492">
      <c r="A492" s="88"/>
      <c r="B492" s="162"/>
      <c r="C492" s="88"/>
      <c r="D492" s="88"/>
      <c r="E492" s="88"/>
      <c r="F492" s="88"/>
      <c r="G492" s="88"/>
      <c r="H492" s="88"/>
      <c r="I492" s="88"/>
      <c r="J492" s="88"/>
      <c r="K492" s="88"/>
      <c r="L492" s="88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</row>
    <row r="493">
      <c r="A493" s="88"/>
      <c r="B493" s="162"/>
      <c r="C493" s="88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</row>
    <row r="494">
      <c r="A494" s="88"/>
      <c r="B494" s="162"/>
      <c r="C494" s="88"/>
      <c r="D494" s="88"/>
      <c r="E494" s="88"/>
      <c r="F494" s="88"/>
      <c r="G494" s="88"/>
      <c r="H494" s="88"/>
      <c r="I494" s="88"/>
      <c r="J494" s="88"/>
      <c r="K494" s="88"/>
      <c r="L494" s="88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</row>
    <row r="495">
      <c r="A495" s="88"/>
      <c r="B495" s="162"/>
      <c r="C495" s="88"/>
      <c r="D495" s="88"/>
      <c r="E495" s="88"/>
      <c r="F495" s="88"/>
      <c r="G495" s="88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</row>
    <row r="496">
      <c r="A496" s="88"/>
      <c r="B496" s="162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</row>
    <row r="497">
      <c r="A497" s="88"/>
      <c r="B497" s="162"/>
      <c r="C497" s="88"/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</row>
    <row r="498">
      <c r="A498" s="88"/>
      <c r="B498" s="162"/>
      <c r="C498" s="88"/>
      <c r="D498" s="88"/>
      <c r="E498" s="88"/>
      <c r="F498" s="88"/>
      <c r="G498" s="88"/>
      <c r="H498" s="88"/>
      <c r="I498" s="88"/>
      <c r="J498" s="88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</row>
    <row r="499">
      <c r="A499" s="88"/>
      <c r="B499" s="162"/>
      <c r="C499" s="88"/>
      <c r="D499" s="88"/>
      <c r="E499" s="88"/>
      <c r="F499" s="88"/>
      <c r="G499" s="88"/>
      <c r="H499" s="88"/>
      <c r="I499" s="88"/>
      <c r="J499" s="88"/>
      <c r="K499" s="88"/>
      <c r="L499" s="88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</row>
    <row r="500">
      <c r="A500" s="88"/>
      <c r="B500" s="162"/>
      <c r="C500" s="88"/>
      <c r="D500" s="88"/>
      <c r="E500" s="88"/>
      <c r="F500" s="88"/>
      <c r="G500" s="88"/>
      <c r="H500" s="88"/>
      <c r="I500" s="88"/>
      <c r="J500" s="88"/>
      <c r="K500" s="88"/>
      <c r="L500" s="88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</row>
    <row r="501">
      <c r="A501" s="88"/>
      <c r="B501" s="162"/>
      <c r="C501" s="88"/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</row>
    <row r="502">
      <c r="A502" s="88"/>
      <c r="B502" s="162"/>
      <c r="C502" s="88"/>
      <c r="D502" s="88"/>
      <c r="E502" s="88"/>
      <c r="F502" s="88"/>
      <c r="G502" s="88"/>
      <c r="H502" s="88"/>
      <c r="I502" s="88"/>
      <c r="J502" s="88"/>
      <c r="K502" s="88"/>
      <c r="L502" s="88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</row>
    <row r="503">
      <c r="A503" s="88"/>
      <c r="B503" s="162"/>
      <c r="C503" s="88"/>
      <c r="D503" s="88"/>
      <c r="E503" s="88"/>
      <c r="F503" s="88"/>
      <c r="G503" s="88"/>
      <c r="H503" s="88"/>
      <c r="I503" s="88"/>
      <c r="J503" s="88"/>
      <c r="K503" s="88"/>
      <c r="L503" s="88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</row>
    <row r="504">
      <c r="A504" s="88"/>
      <c r="B504" s="162"/>
      <c r="C504" s="88"/>
      <c r="D504" s="88"/>
      <c r="E504" s="88"/>
      <c r="F504" s="88"/>
      <c r="G504" s="88"/>
      <c r="H504" s="88"/>
      <c r="I504" s="88"/>
      <c r="J504" s="88"/>
      <c r="K504" s="88"/>
      <c r="L504" s="88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</row>
    <row r="505">
      <c r="A505" s="88"/>
      <c r="B505" s="162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</row>
    <row r="506">
      <c r="A506" s="88"/>
      <c r="B506" s="162"/>
      <c r="C506" s="88"/>
      <c r="D506" s="88"/>
      <c r="E506" s="88"/>
      <c r="F506" s="88"/>
      <c r="G506" s="88"/>
      <c r="H506" s="88"/>
      <c r="I506" s="88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</row>
    <row r="507">
      <c r="A507" s="88"/>
      <c r="B507" s="162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</row>
    <row r="508">
      <c r="A508" s="88"/>
      <c r="B508" s="162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</row>
    <row r="509">
      <c r="A509" s="88"/>
      <c r="B509" s="162"/>
      <c r="C509" s="88"/>
      <c r="D509" s="88"/>
      <c r="E509" s="88"/>
      <c r="F509" s="88"/>
      <c r="G509" s="88"/>
      <c r="H509" s="88"/>
      <c r="I509" s="88"/>
      <c r="J509" s="88"/>
      <c r="K509" s="88"/>
      <c r="L509" s="88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</row>
    <row r="510">
      <c r="A510" s="88"/>
      <c r="B510" s="162"/>
      <c r="C510" s="88"/>
      <c r="D510" s="88"/>
      <c r="E510" s="88"/>
      <c r="F510" s="88"/>
      <c r="G510" s="88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</row>
    <row r="511">
      <c r="A511" s="88"/>
      <c r="B511" s="162"/>
      <c r="C511" s="88"/>
      <c r="D511" s="88"/>
      <c r="E511" s="88"/>
      <c r="F511" s="88"/>
      <c r="G511" s="88"/>
      <c r="H511" s="88"/>
      <c r="I511" s="88"/>
      <c r="J511" s="88"/>
      <c r="K511" s="88"/>
      <c r="L511" s="88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</row>
    <row r="512">
      <c r="A512" s="88"/>
      <c r="B512" s="162"/>
      <c r="C512" s="88"/>
      <c r="D512" s="88"/>
      <c r="E512" s="88"/>
      <c r="F512" s="88"/>
      <c r="G512" s="88"/>
      <c r="H512" s="88"/>
      <c r="I512" s="88"/>
      <c r="J512" s="88"/>
      <c r="K512" s="88"/>
      <c r="L512" s="88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</row>
    <row r="513">
      <c r="A513" s="88"/>
      <c r="B513" s="162"/>
      <c r="C513" s="88"/>
      <c r="D513" s="88"/>
      <c r="E513" s="88"/>
      <c r="F513" s="88"/>
      <c r="G513" s="88"/>
      <c r="H513" s="88"/>
      <c r="I513" s="88"/>
      <c r="J513" s="88"/>
      <c r="K513" s="88"/>
      <c r="L513" s="88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</row>
    <row r="514">
      <c r="A514" s="88"/>
      <c r="B514" s="162"/>
      <c r="C514" s="88"/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</row>
    <row r="515">
      <c r="A515" s="88"/>
      <c r="B515" s="162"/>
      <c r="C515" s="88"/>
      <c r="D515" s="88"/>
      <c r="E515" s="88"/>
      <c r="F515" s="88"/>
      <c r="G515" s="88"/>
      <c r="H515" s="88"/>
      <c r="I515" s="88"/>
      <c r="J515" s="88"/>
      <c r="K515" s="88"/>
      <c r="L515" s="88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</row>
    <row r="516">
      <c r="A516" s="88"/>
      <c r="B516" s="162"/>
      <c r="C516" s="88"/>
      <c r="D516" s="88"/>
      <c r="E516" s="88"/>
      <c r="F516" s="88"/>
      <c r="G516" s="88"/>
      <c r="H516" s="88"/>
      <c r="I516" s="88"/>
      <c r="J516" s="88"/>
      <c r="K516" s="88"/>
      <c r="L516" s="88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</row>
    <row r="517">
      <c r="A517" s="88"/>
      <c r="B517" s="162"/>
      <c r="C517" s="88"/>
      <c r="D517" s="88"/>
      <c r="E517" s="88"/>
      <c r="F517" s="88"/>
      <c r="G517" s="88"/>
      <c r="H517" s="88"/>
      <c r="I517" s="88"/>
      <c r="J517" s="88"/>
      <c r="K517" s="88"/>
      <c r="L517" s="88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</row>
    <row r="518">
      <c r="A518" s="88"/>
      <c r="B518" s="162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</row>
    <row r="519">
      <c r="A519" s="88"/>
      <c r="B519" s="162"/>
      <c r="C519" s="88"/>
      <c r="D519" s="88"/>
      <c r="E519" s="88"/>
      <c r="F519" s="88"/>
      <c r="G519" s="88"/>
      <c r="H519" s="88"/>
      <c r="I519" s="88"/>
      <c r="J519" s="88"/>
      <c r="K519" s="88"/>
      <c r="L519" s="88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</row>
    <row r="520">
      <c r="A520" s="88"/>
      <c r="B520" s="162"/>
      <c r="C520" s="88"/>
      <c r="D520" s="88"/>
      <c r="E520" s="88"/>
      <c r="F520" s="88"/>
      <c r="G520" s="88"/>
      <c r="H520" s="88"/>
      <c r="I520" s="88"/>
      <c r="J520" s="88"/>
      <c r="K520" s="88"/>
      <c r="L520" s="88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</row>
    <row r="521">
      <c r="A521" s="88"/>
      <c r="B521" s="162"/>
      <c r="C521" s="88"/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</row>
    <row r="522">
      <c r="A522" s="88"/>
      <c r="B522" s="162"/>
      <c r="C522" s="88"/>
      <c r="D522" s="88"/>
      <c r="E522" s="88"/>
      <c r="F522" s="88"/>
      <c r="G522" s="88"/>
      <c r="H522" s="88"/>
      <c r="I522" s="88"/>
      <c r="J522" s="88"/>
      <c r="K522" s="88"/>
      <c r="L522" s="88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</row>
    <row r="523">
      <c r="A523" s="88"/>
      <c r="B523" s="162"/>
      <c r="C523" s="88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</row>
    <row r="524">
      <c r="A524" s="88"/>
      <c r="B524" s="162"/>
      <c r="C524" s="88"/>
      <c r="D524" s="88"/>
      <c r="E524" s="88"/>
      <c r="F524" s="88"/>
      <c r="G524" s="88"/>
      <c r="H524" s="88"/>
      <c r="I524" s="88"/>
      <c r="J524" s="88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</row>
    <row r="525">
      <c r="A525" s="88"/>
      <c r="B525" s="162"/>
      <c r="C525" s="88"/>
      <c r="D525" s="88"/>
      <c r="E525" s="88"/>
      <c r="F525" s="88"/>
      <c r="G525" s="88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</row>
    <row r="526">
      <c r="A526" s="88"/>
      <c r="B526" s="162"/>
      <c r="C526" s="88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</row>
    <row r="527">
      <c r="A527" s="88"/>
      <c r="B527" s="162"/>
      <c r="C527" s="88"/>
      <c r="D527" s="88"/>
      <c r="E527" s="88"/>
      <c r="F527" s="88"/>
      <c r="G527" s="88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</row>
    <row r="528">
      <c r="A528" s="88"/>
      <c r="B528" s="162"/>
      <c r="C528" s="88"/>
      <c r="D528" s="88"/>
      <c r="E528" s="88"/>
      <c r="F528" s="88"/>
      <c r="G528" s="88"/>
      <c r="H528" s="88"/>
      <c r="I528" s="88"/>
      <c r="J528" s="88"/>
      <c r="K528" s="88"/>
      <c r="L528" s="88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</row>
    <row r="529">
      <c r="A529" s="88"/>
      <c r="B529" s="162"/>
      <c r="C529" s="88"/>
      <c r="D529" s="88"/>
      <c r="E529" s="88"/>
      <c r="F529" s="88"/>
      <c r="G529" s="88"/>
      <c r="H529" s="88"/>
      <c r="I529" s="88"/>
      <c r="J529" s="88"/>
      <c r="K529" s="88"/>
      <c r="L529" s="88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</row>
    <row r="530">
      <c r="A530" s="88"/>
      <c r="B530" s="162"/>
      <c r="C530" s="88"/>
      <c r="D530" s="88"/>
      <c r="E530" s="88"/>
      <c r="F530" s="88"/>
      <c r="G530" s="88"/>
      <c r="H530" s="88"/>
      <c r="I530" s="88"/>
      <c r="J530" s="88"/>
      <c r="K530" s="88"/>
      <c r="L530" s="88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</row>
    <row r="531">
      <c r="A531" s="88"/>
      <c r="B531" s="162"/>
      <c r="C531" s="88"/>
      <c r="D531" s="88"/>
      <c r="E531" s="88"/>
      <c r="F531" s="88"/>
      <c r="G531" s="88"/>
      <c r="H531" s="88"/>
      <c r="I531" s="88"/>
      <c r="J531" s="88"/>
      <c r="K531" s="88"/>
      <c r="L531" s="88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</row>
    <row r="532">
      <c r="A532" s="88"/>
      <c r="B532" s="162"/>
      <c r="C532" s="88"/>
      <c r="D532" s="88"/>
      <c r="E532" s="88"/>
      <c r="F532" s="88"/>
      <c r="G532" s="88"/>
      <c r="H532" s="88"/>
      <c r="I532" s="88"/>
      <c r="J532" s="88"/>
      <c r="K532" s="88"/>
      <c r="L532" s="88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</row>
    <row r="533">
      <c r="A533" s="88"/>
      <c r="B533" s="162"/>
      <c r="C533" s="88"/>
      <c r="D533" s="88"/>
      <c r="E533" s="88"/>
      <c r="F533" s="88"/>
      <c r="G533" s="88"/>
      <c r="H533" s="88"/>
      <c r="I533" s="88"/>
      <c r="J533" s="88"/>
      <c r="K533" s="88"/>
      <c r="L533" s="88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</row>
    <row r="534">
      <c r="A534" s="88"/>
      <c r="B534" s="162"/>
      <c r="C534" s="88"/>
      <c r="D534" s="88"/>
      <c r="E534" s="88"/>
      <c r="F534" s="88"/>
      <c r="G534" s="88"/>
      <c r="H534" s="88"/>
      <c r="I534" s="88"/>
      <c r="J534" s="88"/>
      <c r="K534" s="88"/>
      <c r="L534" s="88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</row>
    <row r="535">
      <c r="A535" s="88"/>
      <c r="B535" s="162"/>
      <c r="C535" s="88"/>
      <c r="D535" s="88"/>
      <c r="E535" s="88"/>
      <c r="F535" s="88"/>
      <c r="G535" s="88"/>
      <c r="H535" s="88"/>
      <c r="I535" s="88"/>
      <c r="J535" s="88"/>
      <c r="K535" s="88"/>
      <c r="L535" s="88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</row>
    <row r="536">
      <c r="A536" s="88"/>
      <c r="B536" s="162"/>
      <c r="C536" s="88"/>
      <c r="D536" s="88"/>
      <c r="E536" s="88"/>
      <c r="F536" s="88"/>
      <c r="G536" s="88"/>
      <c r="H536" s="88"/>
      <c r="I536" s="88"/>
      <c r="J536" s="88"/>
      <c r="K536" s="88"/>
      <c r="L536" s="88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</row>
    <row r="537">
      <c r="A537" s="88"/>
      <c r="B537" s="162"/>
      <c r="C537" s="88"/>
      <c r="D537" s="88"/>
      <c r="E537" s="88"/>
      <c r="F537" s="88"/>
      <c r="G537" s="88"/>
      <c r="H537" s="88"/>
      <c r="I537" s="88"/>
      <c r="J537" s="88"/>
      <c r="K537" s="88"/>
      <c r="L537" s="88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</row>
    <row r="538">
      <c r="A538" s="88"/>
      <c r="B538" s="162"/>
      <c r="C538" s="88"/>
      <c r="D538" s="88"/>
      <c r="E538" s="88"/>
      <c r="F538" s="88"/>
      <c r="G538" s="88"/>
      <c r="H538" s="88"/>
      <c r="I538" s="88"/>
      <c r="J538" s="88"/>
      <c r="K538" s="88"/>
      <c r="L538" s="88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</row>
    <row r="539">
      <c r="A539" s="88"/>
      <c r="B539" s="162"/>
      <c r="C539" s="88"/>
      <c r="D539" s="88"/>
      <c r="E539" s="88"/>
      <c r="F539" s="88"/>
      <c r="G539" s="88"/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</row>
    <row r="540">
      <c r="A540" s="88"/>
      <c r="B540" s="162"/>
      <c r="C540" s="88"/>
      <c r="D540" s="88"/>
      <c r="E540" s="88"/>
      <c r="F540" s="88"/>
      <c r="G540" s="88"/>
      <c r="H540" s="88"/>
      <c r="I540" s="88"/>
      <c r="J540" s="88"/>
      <c r="K540" s="88"/>
      <c r="L540" s="88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</row>
    <row r="541">
      <c r="A541" s="88"/>
      <c r="B541" s="162"/>
      <c r="C541" s="88"/>
      <c r="D541" s="88"/>
      <c r="E541" s="88"/>
      <c r="F541" s="88"/>
      <c r="G541" s="88"/>
      <c r="H541" s="88"/>
      <c r="I541" s="88"/>
      <c r="J541" s="88"/>
      <c r="K541" s="88"/>
      <c r="L541" s="88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</row>
    <row r="542">
      <c r="A542" s="88"/>
      <c r="B542" s="162"/>
      <c r="C542" s="88"/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</row>
    <row r="543">
      <c r="A543" s="88"/>
      <c r="B543" s="162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</row>
    <row r="544">
      <c r="A544" s="88"/>
      <c r="B544" s="162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</row>
    <row r="545">
      <c r="A545" s="88"/>
      <c r="B545" s="162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</row>
    <row r="546">
      <c r="A546" s="88"/>
      <c r="B546" s="162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</row>
    <row r="547">
      <c r="A547" s="88"/>
      <c r="B547" s="162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</row>
    <row r="548">
      <c r="A548" s="88"/>
      <c r="B548" s="162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</row>
    <row r="549">
      <c r="A549" s="88"/>
      <c r="B549" s="162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</row>
    <row r="550">
      <c r="A550" s="88"/>
      <c r="B550" s="162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</row>
    <row r="551">
      <c r="A551" s="88"/>
      <c r="B551" s="162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</row>
    <row r="552">
      <c r="A552" s="88"/>
      <c r="B552" s="162"/>
      <c r="C552" s="88"/>
      <c r="D552" s="88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</row>
    <row r="553">
      <c r="A553" s="88"/>
      <c r="B553" s="162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</row>
    <row r="554">
      <c r="A554" s="88"/>
      <c r="B554" s="162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</row>
    <row r="555">
      <c r="A555" s="88"/>
      <c r="B555" s="162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</row>
    <row r="556">
      <c r="A556" s="88"/>
      <c r="B556" s="162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</row>
    <row r="557">
      <c r="A557" s="88"/>
      <c r="B557" s="162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</row>
    <row r="558">
      <c r="A558" s="88"/>
      <c r="B558" s="162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</row>
    <row r="559">
      <c r="A559" s="88"/>
      <c r="B559" s="162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</row>
    <row r="560">
      <c r="A560" s="88"/>
      <c r="B560" s="162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</row>
    <row r="561">
      <c r="A561" s="88"/>
      <c r="B561" s="162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</row>
    <row r="562">
      <c r="A562" s="88"/>
      <c r="B562" s="162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</row>
    <row r="563">
      <c r="A563" s="88"/>
      <c r="B563" s="162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</row>
    <row r="564">
      <c r="A564" s="88"/>
      <c r="B564" s="162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</row>
    <row r="565">
      <c r="A565" s="88"/>
      <c r="B565" s="162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</row>
    <row r="566">
      <c r="A566" s="88"/>
      <c r="B566" s="162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</row>
    <row r="567">
      <c r="A567" s="88"/>
      <c r="B567" s="162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</row>
    <row r="568">
      <c r="A568" s="88"/>
      <c r="B568" s="162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</row>
    <row r="569">
      <c r="A569" s="88"/>
      <c r="B569" s="162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</row>
    <row r="570">
      <c r="A570" s="88"/>
      <c r="B570" s="162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</row>
    <row r="571">
      <c r="A571" s="88"/>
      <c r="B571" s="162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</row>
    <row r="572">
      <c r="A572" s="88"/>
      <c r="B572" s="162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</row>
    <row r="573">
      <c r="A573" s="88"/>
      <c r="B573" s="162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</row>
    <row r="574">
      <c r="A574" s="88"/>
      <c r="B574" s="162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</row>
    <row r="575">
      <c r="A575" s="88"/>
      <c r="B575" s="162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</row>
    <row r="576">
      <c r="A576" s="88"/>
      <c r="B576" s="162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</row>
    <row r="577">
      <c r="A577" s="88"/>
      <c r="B577" s="162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</row>
    <row r="578">
      <c r="A578" s="88"/>
      <c r="B578" s="162"/>
      <c r="C578" s="88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</row>
    <row r="579">
      <c r="A579" s="88"/>
      <c r="B579" s="162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</row>
    <row r="580">
      <c r="A580" s="88"/>
      <c r="B580" s="162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</row>
    <row r="581">
      <c r="A581" s="88"/>
      <c r="B581" s="162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</row>
    <row r="582">
      <c r="A582" s="88"/>
      <c r="B582" s="162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</row>
    <row r="583">
      <c r="A583" s="88"/>
      <c r="B583" s="162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</row>
    <row r="584">
      <c r="A584" s="88"/>
      <c r="B584" s="162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</row>
    <row r="585">
      <c r="A585" s="88"/>
      <c r="B585" s="162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</row>
    <row r="586">
      <c r="A586" s="88"/>
      <c r="B586" s="162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</row>
    <row r="587">
      <c r="A587" s="88"/>
      <c r="B587" s="162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</row>
    <row r="588">
      <c r="A588" s="88"/>
      <c r="B588" s="162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</row>
    <row r="589">
      <c r="A589" s="88"/>
      <c r="B589" s="162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</row>
    <row r="590">
      <c r="A590" s="88"/>
      <c r="B590" s="162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</row>
    <row r="591">
      <c r="A591" s="88"/>
      <c r="B591" s="162"/>
      <c r="C591" s="88"/>
      <c r="D591" s="88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</row>
    <row r="592">
      <c r="A592" s="88"/>
      <c r="B592" s="162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</row>
    <row r="593">
      <c r="A593" s="88"/>
      <c r="B593" s="162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</row>
    <row r="594">
      <c r="A594" s="88"/>
      <c r="B594" s="162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</row>
    <row r="595">
      <c r="A595" s="88"/>
      <c r="B595" s="162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</row>
    <row r="596">
      <c r="A596" s="88"/>
      <c r="B596" s="162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</row>
    <row r="597">
      <c r="A597" s="88"/>
      <c r="B597" s="162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</row>
    <row r="598">
      <c r="A598" s="88"/>
      <c r="B598" s="162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</row>
    <row r="599">
      <c r="A599" s="88"/>
      <c r="B599" s="162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</row>
    <row r="600">
      <c r="A600" s="88"/>
      <c r="B600" s="162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</row>
    <row r="601">
      <c r="A601" s="88"/>
      <c r="B601" s="162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</row>
    <row r="602">
      <c r="A602" s="88"/>
      <c r="B602" s="162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</row>
    <row r="603">
      <c r="A603" s="88"/>
      <c r="B603" s="162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</row>
    <row r="604">
      <c r="A604" s="88"/>
      <c r="B604" s="162"/>
      <c r="C604" s="88"/>
      <c r="D604" s="88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</row>
    <row r="605">
      <c r="A605" s="88"/>
      <c r="B605" s="162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</row>
    <row r="606">
      <c r="A606" s="88"/>
      <c r="B606" s="162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</row>
    <row r="607">
      <c r="A607" s="88"/>
      <c r="B607" s="162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</row>
    <row r="608">
      <c r="A608" s="88"/>
      <c r="B608" s="162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</row>
    <row r="609">
      <c r="A609" s="88"/>
      <c r="B609" s="162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</row>
    <row r="610">
      <c r="A610" s="88"/>
      <c r="B610" s="162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</row>
    <row r="611">
      <c r="A611" s="88"/>
      <c r="B611" s="162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</row>
    <row r="612">
      <c r="A612" s="88"/>
      <c r="B612" s="162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</row>
    <row r="613">
      <c r="A613" s="88"/>
      <c r="B613" s="162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</row>
    <row r="614">
      <c r="A614" s="88"/>
      <c r="B614" s="162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</row>
    <row r="615">
      <c r="A615" s="88"/>
      <c r="B615" s="162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</row>
    <row r="616">
      <c r="A616" s="88"/>
      <c r="B616" s="162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</row>
    <row r="617">
      <c r="A617" s="88"/>
      <c r="B617" s="162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</row>
    <row r="618">
      <c r="A618" s="88"/>
      <c r="B618" s="162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</row>
    <row r="619">
      <c r="A619" s="88"/>
      <c r="B619" s="162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</row>
    <row r="620">
      <c r="A620" s="88"/>
      <c r="B620" s="162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</row>
    <row r="621">
      <c r="A621" s="88"/>
      <c r="B621" s="162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</row>
    <row r="622">
      <c r="A622" s="88"/>
      <c r="B622" s="162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</row>
    <row r="623">
      <c r="A623" s="88"/>
      <c r="B623" s="162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</row>
    <row r="624">
      <c r="A624" s="88"/>
      <c r="B624" s="162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</row>
    <row r="625">
      <c r="A625" s="88"/>
      <c r="B625" s="162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</row>
    <row r="626">
      <c r="A626" s="88"/>
      <c r="B626" s="162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</row>
    <row r="627">
      <c r="A627" s="88"/>
      <c r="B627" s="162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</row>
    <row r="628">
      <c r="A628" s="88"/>
      <c r="B628" s="162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</row>
    <row r="629">
      <c r="A629" s="88"/>
      <c r="B629" s="162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</row>
    <row r="630">
      <c r="A630" s="88"/>
      <c r="B630" s="162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</row>
    <row r="631">
      <c r="A631" s="88"/>
      <c r="B631" s="162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</row>
    <row r="632">
      <c r="A632" s="88"/>
      <c r="B632" s="162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</row>
    <row r="633">
      <c r="A633" s="88"/>
      <c r="B633" s="162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</row>
    <row r="634">
      <c r="A634" s="88"/>
      <c r="B634" s="162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</row>
    <row r="635">
      <c r="A635" s="88"/>
      <c r="B635" s="162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</row>
    <row r="636">
      <c r="A636" s="88"/>
      <c r="B636" s="162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</row>
    <row r="637">
      <c r="A637" s="88"/>
      <c r="B637" s="162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</row>
    <row r="638">
      <c r="A638" s="88"/>
      <c r="B638" s="162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</row>
    <row r="639">
      <c r="A639" s="88"/>
      <c r="B639" s="162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</row>
    <row r="640">
      <c r="A640" s="88"/>
      <c r="B640" s="162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</row>
    <row r="641">
      <c r="A641" s="88"/>
      <c r="B641" s="162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</row>
    <row r="642">
      <c r="A642" s="88"/>
      <c r="B642" s="162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</row>
    <row r="643">
      <c r="A643" s="88"/>
      <c r="B643" s="162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</row>
    <row r="644">
      <c r="A644" s="88"/>
      <c r="B644" s="162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</row>
    <row r="645">
      <c r="A645" s="88"/>
      <c r="B645" s="162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</row>
    <row r="646">
      <c r="A646" s="88"/>
      <c r="B646" s="162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</row>
    <row r="647">
      <c r="A647" s="88"/>
      <c r="B647" s="162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</row>
    <row r="648">
      <c r="A648" s="88"/>
      <c r="B648" s="162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</row>
    <row r="649">
      <c r="A649" s="88"/>
      <c r="B649" s="162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</row>
    <row r="650">
      <c r="A650" s="88"/>
      <c r="B650" s="162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</row>
    <row r="651">
      <c r="A651" s="88"/>
      <c r="B651" s="162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</row>
    <row r="652">
      <c r="A652" s="88"/>
      <c r="B652" s="162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</row>
    <row r="653">
      <c r="A653" s="88"/>
      <c r="B653" s="162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</row>
    <row r="654">
      <c r="A654" s="88"/>
      <c r="B654" s="162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</row>
    <row r="655">
      <c r="A655" s="88"/>
      <c r="B655" s="162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</row>
    <row r="656">
      <c r="A656" s="88"/>
      <c r="B656" s="162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</row>
    <row r="657">
      <c r="A657" s="88"/>
      <c r="B657" s="162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</row>
    <row r="658">
      <c r="A658" s="88"/>
      <c r="B658" s="162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</row>
    <row r="659">
      <c r="A659" s="88"/>
      <c r="B659" s="162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</row>
    <row r="660">
      <c r="A660" s="88"/>
      <c r="B660" s="162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</row>
    <row r="661">
      <c r="A661" s="88"/>
      <c r="B661" s="162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</row>
    <row r="662">
      <c r="A662" s="88"/>
      <c r="B662" s="162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</row>
    <row r="663">
      <c r="A663" s="88"/>
      <c r="B663" s="162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</row>
    <row r="664">
      <c r="A664" s="88"/>
      <c r="B664" s="162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</row>
    <row r="665">
      <c r="A665" s="88"/>
      <c r="B665" s="162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</row>
    <row r="666">
      <c r="A666" s="88"/>
      <c r="B666" s="162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</row>
    <row r="667">
      <c r="A667" s="88"/>
      <c r="B667" s="162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</row>
    <row r="668">
      <c r="A668" s="88"/>
      <c r="B668" s="162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</row>
    <row r="669">
      <c r="A669" s="88"/>
      <c r="B669" s="162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</row>
    <row r="670">
      <c r="A670" s="88"/>
      <c r="B670" s="162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</row>
    <row r="671">
      <c r="A671" s="88"/>
      <c r="B671" s="162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</row>
    <row r="672">
      <c r="A672" s="88"/>
      <c r="B672" s="162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</row>
    <row r="673">
      <c r="A673" s="88"/>
      <c r="B673" s="162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</row>
    <row r="674">
      <c r="A674" s="88"/>
      <c r="B674" s="162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</row>
    <row r="675">
      <c r="A675" s="88"/>
      <c r="B675" s="162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</row>
    <row r="676">
      <c r="A676" s="88"/>
      <c r="B676" s="162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</row>
    <row r="677">
      <c r="A677" s="88"/>
      <c r="B677" s="162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</row>
    <row r="678">
      <c r="A678" s="88"/>
      <c r="B678" s="162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</row>
    <row r="679">
      <c r="A679" s="88"/>
      <c r="B679" s="162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</row>
    <row r="680">
      <c r="A680" s="88"/>
      <c r="B680" s="162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</row>
    <row r="681">
      <c r="A681" s="88"/>
      <c r="B681" s="162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</row>
    <row r="682">
      <c r="A682" s="88"/>
      <c r="B682" s="162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</row>
    <row r="683">
      <c r="A683" s="88"/>
      <c r="B683" s="162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</row>
    <row r="684">
      <c r="A684" s="88"/>
      <c r="B684" s="162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</row>
    <row r="685">
      <c r="A685" s="88"/>
      <c r="B685" s="162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</row>
    <row r="686">
      <c r="A686" s="88"/>
      <c r="B686" s="162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</row>
    <row r="687">
      <c r="A687" s="88"/>
      <c r="B687" s="162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</row>
    <row r="688">
      <c r="A688" s="88"/>
      <c r="B688" s="162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</row>
    <row r="689">
      <c r="A689" s="88"/>
      <c r="B689" s="162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</row>
    <row r="690">
      <c r="A690" s="88"/>
      <c r="B690" s="162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</row>
    <row r="691">
      <c r="A691" s="88"/>
      <c r="B691" s="162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</row>
    <row r="692">
      <c r="A692" s="88"/>
      <c r="B692" s="162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</row>
    <row r="693">
      <c r="A693" s="88"/>
      <c r="B693" s="162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</row>
    <row r="694">
      <c r="A694" s="88"/>
      <c r="B694" s="162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</row>
    <row r="695">
      <c r="A695" s="88"/>
      <c r="B695" s="162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</row>
    <row r="696">
      <c r="A696" s="88"/>
      <c r="B696" s="162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</row>
    <row r="697">
      <c r="A697" s="88"/>
      <c r="B697" s="162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</row>
    <row r="698">
      <c r="A698" s="88"/>
      <c r="B698" s="162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</row>
    <row r="699">
      <c r="A699" s="88"/>
      <c r="B699" s="162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</row>
    <row r="700">
      <c r="A700" s="88"/>
      <c r="B700" s="162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</row>
    <row r="701">
      <c r="A701" s="88"/>
      <c r="B701" s="162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</row>
    <row r="702">
      <c r="A702" s="88"/>
      <c r="B702" s="162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</row>
    <row r="703">
      <c r="A703" s="88"/>
      <c r="B703" s="162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</row>
    <row r="704">
      <c r="A704" s="88"/>
      <c r="B704" s="162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</row>
    <row r="705">
      <c r="A705" s="88"/>
      <c r="B705" s="162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</row>
    <row r="706">
      <c r="A706" s="88"/>
      <c r="B706" s="162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</row>
    <row r="707">
      <c r="A707" s="88"/>
      <c r="B707" s="162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</row>
    <row r="708">
      <c r="A708" s="88"/>
      <c r="B708" s="162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</row>
    <row r="709">
      <c r="A709" s="88"/>
      <c r="B709" s="162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</row>
    <row r="710">
      <c r="A710" s="88"/>
      <c r="B710" s="162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</row>
    <row r="711">
      <c r="A711" s="88"/>
      <c r="B711" s="162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</row>
    <row r="712">
      <c r="A712" s="88"/>
      <c r="B712" s="162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</row>
    <row r="713">
      <c r="A713" s="88"/>
      <c r="B713" s="162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</row>
    <row r="714">
      <c r="A714" s="88"/>
      <c r="B714" s="162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</row>
    <row r="715">
      <c r="A715" s="88"/>
      <c r="B715" s="162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</row>
    <row r="716">
      <c r="A716" s="88"/>
      <c r="B716" s="162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</row>
    <row r="717">
      <c r="A717" s="88"/>
      <c r="B717" s="162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</row>
    <row r="718">
      <c r="A718" s="88"/>
      <c r="B718" s="162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</row>
    <row r="719">
      <c r="A719" s="88"/>
      <c r="B719" s="162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</row>
    <row r="720">
      <c r="A720" s="88"/>
      <c r="B720" s="162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</row>
    <row r="721">
      <c r="A721" s="88"/>
      <c r="B721" s="162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</row>
    <row r="722">
      <c r="A722" s="88"/>
      <c r="B722" s="162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</row>
    <row r="723">
      <c r="A723" s="88"/>
      <c r="B723" s="162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</row>
    <row r="724">
      <c r="A724" s="88"/>
      <c r="B724" s="162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</row>
    <row r="725">
      <c r="A725" s="88"/>
      <c r="B725" s="162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</row>
    <row r="726">
      <c r="A726" s="88"/>
      <c r="B726" s="162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</row>
    <row r="727">
      <c r="A727" s="88"/>
      <c r="B727" s="162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</row>
    <row r="728">
      <c r="A728" s="88"/>
      <c r="B728" s="162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</row>
    <row r="729">
      <c r="A729" s="88"/>
      <c r="B729" s="162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</row>
    <row r="730">
      <c r="A730" s="88"/>
      <c r="B730" s="162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</row>
    <row r="731">
      <c r="A731" s="88"/>
      <c r="B731" s="162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</row>
    <row r="732">
      <c r="A732" s="88"/>
      <c r="B732" s="162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</row>
    <row r="733">
      <c r="A733" s="88"/>
      <c r="B733" s="162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</row>
    <row r="734">
      <c r="A734" s="88"/>
      <c r="B734" s="162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</row>
    <row r="735">
      <c r="A735" s="88"/>
      <c r="B735" s="162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</row>
    <row r="736">
      <c r="A736" s="88"/>
      <c r="B736" s="162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</row>
    <row r="737">
      <c r="A737" s="88"/>
      <c r="B737" s="162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</row>
    <row r="738">
      <c r="A738" s="88"/>
      <c r="B738" s="162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</row>
    <row r="739">
      <c r="A739" s="88"/>
      <c r="B739" s="162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</row>
    <row r="740">
      <c r="A740" s="88"/>
      <c r="B740" s="162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</row>
    <row r="741">
      <c r="A741" s="88"/>
      <c r="B741" s="162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</row>
    <row r="742">
      <c r="A742" s="88"/>
      <c r="B742" s="162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</row>
    <row r="743">
      <c r="A743" s="88"/>
      <c r="B743" s="162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</row>
    <row r="744">
      <c r="A744" s="88"/>
      <c r="B744" s="162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</row>
    <row r="745">
      <c r="A745" s="88"/>
      <c r="B745" s="162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</row>
    <row r="746">
      <c r="A746" s="88"/>
      <c r="B746" s="162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</row>
    <row r="747">
      <c r="A747" s="88"/>
      <c r="B747" s="162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</row>
    <row r="748">
      <c r="A748" s="88"/>
      <c r="B748" s="162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</row>
    <row r="749">
      <c r="A749" s="88"/>
      <c r="B749" s="162"/>
      <c r="C749" s="88"/>
      <c r="D749" s="88"/>
      <c r="E749" s="88"/>
      <c r="F749" s="88"/>
      <c r="G749" s="88"/>
      <c r="H749" s="88"/>
      <c r="I749" s="88"/>
      <c r="J749" s="88"/>
      <c r="K749" s="88"/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</row>
    <row r="750">
      <c r="A750" s="88"/>
      <c r="B750" s="162"/>
      <c r="C750" s="88"/>
      <c r="D750" s="88"/>
      <c r="E750" s="88"/>
      <c r="F750" s="88"/>
      <c r="G750" s="88"/>
      <c r="H750" s="88"/>
      <c r="I750" s="88"/>
      <c r="J750" s="88"/>
      <c r="K750" s="88"/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</row>
    <row r="751">
      <c r="A751" s="88"/>
      <c r="B751" s="162"/>
      <c r="C751" s="88"/>
      <c r="D751" s="88"/>
      <c r="E751" s="88"/>
      <c r="F751" s="88"/>
      <c r="G751" s="88"/>
      <c r="H751" s="88"/>
      <c r="I751" s="88"/>
      <c r="J751" s="88"/>
      <c r="K751" s="88"/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</row>
    <row r="752">
      <c r="A752" s="88"/>
      <c r="B752" s="162"/>
      <c r="C752" s="88"/>
      <c r="D752" s="88"/>
      <c r="E752" s="88"/>
      <c r="F752" s="88"/>
      <c r="G752" s="88"/>
      <c r="H752" s="88"/>
      <c r="I752" s="88"/>
      <c r="J752" s="88"/>
      <c r="K752" s="88"/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</row>
    <row r="753">
      <c r="A753" s="88"/>
      <c r="B753" s="162"/>
      <c r="C753" s="88"/>
      <c r="D753" s="88"/>
      <c r="E753" s="88"/>
      <c r="F753" s="88"/>
      <c r="G753" s="88"/>
      <c r="H753" s="88"/>
      <c r="I753" s="88"/>
      <c r="J753" s="88"/>
      <c r="K753" s="88"/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</row>
    <row r="754">
      <c r="A754" s="88"/>
      <c r="B754" s="162"/>
      <c r="C754" s="88"/>
      <c r="D754" s="88"/>
      <c r="E754" s="88"/>
      <c r="F754" s="88"/>
      <c r="G754" s="88"/>
      <c r="H754" s="88"/>
      <c r="I754" s="88"/>
      <c r="J754" s="88"/>
      <c r="K754" s="88"/>
      <c r="L754" s="88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</row>
    <row r="755">
      <c r="A755" s="88"/>
      <c r="B755" s="162"/>
      <c r="C755" s="88"/>
      <c r="D755" s="88"/>
      <c r="E755" s="88"/>
      <c r="F755" s="88"/>
      <c r="G755" s="88"/>
      <c r="H755" s="88"/>
      <c r="I755" s="88"/>
      <c r="J755" s="88"/>
      <c r="K755" s="88"/>
      <c r="L755" s="88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</row>
    <row r="756">
      <c r="A756" s="88"/>
      <c r="B756" s="162"/>
      <c r="C756" s="88"/>
      <c r="D756" s="88"/>
      <c r="E756" s="88"/>
      <c r="F756" s="88"/>
      <c r="G756" s="88"/>
      <c r="H756" s="88"/>
      <c r="I756" s="88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</row>
    <row r="757">
      <c r="A757" s="88"/>
      <c r="B757" s="162"/>
      <c r="C757" s="88"/>
      <c r="D757" s="88"/>
      <c r="E757" s="88"/>
      <c r="F757" s="88"/>
      <c r="G757" s="88"/>
      <c r="H757" s="88"/>
      <c r="I757" s="88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</row>
    <row r="758">
      <c r="A758" s="88"/>
      <c r="B758" s="162"/>
      <c r="C758" s="88"/>
      <c r="D758" s="88"/>
      <c r="E758" s="88"/>
      <c r="F758" s="88"/>
      <c r="G758" s="88"/>
      <c r="H758" s="88"/>
      <c r="I758" s="88"/>
      <c r="J758" s="88"/>
      <c r="K758" s="88"/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</row>
    <row r="759">
      <c r="A759" s="88"/>
      <c r="B759" s="162"/>
      <c r="C759" s="88"/>
      <c r="D759" s="88"/>
      <c r="E759" s="88"/>
      <c r="F759" s="88"/>
      <c r="G759" s="88"/>
      <c r="H759" s="88"/>
      <c r="I759" s="88"/>
      <c r="J759" s="88"/>
      <c r="K759" s="88"/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</row>
    <row r="760">
      <c r="A760" s="88"/>
      <c r="B760" s="162"/>
      <c r="C760" s="88"/>
      <c r="D760" s="88"/>
      <c r="E760" s="88"/>
      <c r="F760" s="88"/>
      <c r="G760" s="88"/>
      <c r="H760" s="88"/>
      <c r="I760" s="88"/>
      <c r="J760" s="88"/>
      <c r="K760" s="88"/>
      <c r="L760" s="88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</row>
    <row r="761">
      <c r="A761" s="88"/>
      <c r="B761" s="162"/>
      <c r="C761" s="88"/>
      <c r="D761" s="88"/>
      <c r="E761" s="88"/>
      <c r="F761" s="88"/>
      <c r="G761" s="88"/>
      <c r="H761" s="88"/>
      <c r="I761" s="88"/>
      <c r="J761" s="88"/>
      <c r="K761" s="88"/>
      <c r="L761" s="88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</row>
    <row r="762">
      <c r="A762" s="88"/>
      <c r="B762" s="162"/>
      <c r="C762" s="88"/>
      <c r="D762" s="88"/>
      <c r="E762" s="88"/>
      <c r="F762" s="88"/>
      <c r="G762" s="88"/>
      <c r="H762" s="88"/>
      <c r="I762" s="88"/>
      <c r="J762" s="88"/>
      <c r="K762" s="88"/>
      <c r="L762" s="88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</row>
    <row r="763">
      <c r="A763" s="88"/>
      <c r="B763" s="162"/>
      <c r="C763" s="88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</row>
    <row r="764">
      <c r="A764" s="88"/>
      <c r="B764" s="162"/>
      <c r="C764" s="88"/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</row>
    <row r="765">
      <c r="A765" s="88"/>
      <c r="B765" s="162"/>
      <c r="C765" s="88"/>
      <c r="D765" s="88"/>
      <c r="E765" s="88"/>
      <c r="F765" s="88"/>
      <c r="G765" s="88"/>
      <c r="H765" s="88"/>
      <c r="I765" s="88"/>
      <c r="J765" s="88"/>
      <c r="K765" s="88"/>
      <c r="L765" s="88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</row>
    <row r="766">
      <c r="A766" s="88"/>
      <c r="B766" s="162"/>
      <c r="C766" s="88"/>
      <c r="D766" s="88"/>
      <c r="E766" s="88"/>
      <c r="F766" s="88"/>
      <c r="G766" s="88"/>
      <c r="H766" s="88"/>
      <c r="I766" s="88"/>
      <c r="J766" s="88"/>
      <c r="K766" s="88"/>
      <c r="L766" s="88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</row>
    <row r="767">
      <c r="A767" s="88"/>
      <c r="B767" s="162"/>
      <c r="C767" s="88"/>
      <c r="D767" s="88"/>
      <c r="E767" s="88"/>
      <c r="F767" s="88"/>
      <c r="G767" s="88"/>
      <c r="H767" s="88"/>
      <c r="I767" s="88"/>
      <c r="J767" s="88"/>
      <c r="K767" s="88"/>
      <c r="L767" s="88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</row>
    <row r="768">
      <c r="A768" s="88"/>
      <c r="B768" s="162"/>
      <c r="C768" s="88"/>
      <c r="D768" s="88"/>
      <c r="E768" s="88"/>
      <c r="F768" s="88"/>
      <c r="G768" s="88"/>
      <c r="H768" s="88"/>
      <c r="I768" s="88"/>
      <c r="J768" s="88"/>
      <c r="K768" s="88"/>
      <c r="L768" s="88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</row>
    <row r="769">
      <c r="A769" s="88"/>
      <c r="B769" s="162"/>
      <c r="C769" s="88"/>
      <c r="D769" s="88"/>
      <c r="E769" s="88"/>
      <c r="F769" s="88"/>
      <c r="G769" s="88"/>
      <c r="H769" s="88"/>
      <c r="I769" s="88"/>
      <c r="J769" s="88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</row>
    <row r="770">
      <c r="A770" s="88"/>
      <c r="B770" s="162"/>
      <c r="C770" s="88"/>
      <c r="D770" s="88"/>
      <c r="E770" s="88"/>
      <c r="F770" s="88"/>
      <c r="G770" s="88"/>
      <c r="H770" s="88"/>
      <c r="I770" s="88"/>
      <c r="J770" s="88"/>
      <c r="K770" s="88"/>
      <c r="L770" s="88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</row>
    <row r="771">
      <c r="A771" s="88"/>
      <c r="B771" s="162"/>
      <c r="C771" s="88"/>
      <c r="D771" s="88"/>
      <c r="E771" s="88"/>
      <c r="F771" s="88"/>
      <c r="G771" s="88"/>
      <c r="H771" s="88"/>
      <c r="I771" s="88"/>
      <c r="J771" s="88"/>
      <c r="K771" s="88"/>
      <c r="L771" s="88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</row>
    <row r="772">
      <c r="A772" s="88"/>
      <c r="B772" s="162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</row>
    <row r="773">
      <c r="A773" s="88"/>
      <c r="B773" s="162"/>
      <c r="C773" s="88"/>
      <c r="D773" s="88"/>
      <c r="E773" s="88"/>
      <c r="F773" s="88"/>
      <c r="G773" s="88"/>
      <c r="H773" s="88"/>
      <c r="I773" s="88"/>
      <c r="J773" s="88"/>
      <c r="K773" s="88"/>
      <c r="L773" s="88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</row>
    <row r="774">
      <c r="A774" s="88"/>
      <c r="B774" s="162"/>
      <c r="C774" s="88"/>
      <c r="D774" s="88"/>
      <c r="E774" s="88"/>
      <c r="F774" s="88"/>
      <c r="G774" s="88"/>
      <c r="H774" s="88"/>
      <c r="I774" s="88"/>
      <c r="J774" s="88"/>
      <c r="K774" s="88"/>
      <c r="L774" s="88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</row>
    <row r="775">
      <c r="A775" s="88"/>
      <c r="B775" s="162"/>
      <c r="C775" s="88"/>
      <c r="D775" s="88"/>
      <c r="E775" s="88"/>
      <c r="F775" s="88"/>
      <c r="G775" s="88"/>
      <c r="H775" s="88"/>
      <c r="I775" s="88"/>
      <c r="J775" s="88"/>
      <c r="K775" s="88"/>
      <c r="L775" s="88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</row>
    <row r="776">
      <c r="A776" s="88"/>
      <c r="B776" s="162"/>
      <c r="C776" s="88"/>
      <c r="D776" s="88"/>
      <c r="E776" s="88"/>
      <c r="F776" s="88"/>
      <c r="G776" s="88"/>
      <c r="H776" s="88"/>
      <c r="I776" s="88"/>
      <c r="J776" s="88"/>
      <c r="K776" s="88"/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</row>
    <row r="777">
      <c r="A777" s="88"/>
      <c r="B777" s="162"/>
      <c r="C777" s="88"/>
      <c r="D777" s="88"/>
      <c r="E777" s="88"/>
      <c r="F777" s="88"/>
      <c r="G777" s="88"/>
      <c r="H777" s="88"/>
      <c r="I777" s="88"/>
      <c r="J777" s="88"/>
      <c r="K777" s="88"/>
      <c r="L777" s="88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</row>
    <row r="778">
      <c r="A778" s="88"/>
      <c r="B778" s="162"/>
      <c r="C778" s="88"/>
      <c r="D778" s="88"/>
      <c r="E778" s="88"/>
      <c r="F778" s="88"/>
      <c r="G778" s="88"/>
      <c r="H778" s="88"/>
      <c r="I778" s="88"/>
      <c r="J778" s="88"/>
      <c r="K778" s="88"/>
      <c r="L778" s="88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</row>
    <row r="779">
      <c r="A779" s="88"/>
      <c r="B779" s="162"/>
      <c r="C779" s="88"/>
      <c r="D779" s="88"/>
      <c r="E779" s="88"/>
      <c r="F779" s="88"/>
      <c r="G779" s="88"/>
      <c r="H779" s="88"/>
      <c r="I779" s="88"/>
      <c r="J779" s="88"/>
      <c r="K779" s="88"/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</row>
    <row r="780">
      <c r="A780" s="88"/>
      <c r="B780" s="162"/>
      <c r="C780" s="88"/>
      <c r="D780" s="88"/>
      <c r="E780" s="88"/>
      <c r="F780" s="88"/>
      <c r="G780" s="88"/>
      <c r="H780" s="88"/>
      <c r="I780" s="88"/>
      <c r="J780" s="88"/>
      <c r="K780" s="88"/>
      <c r="L780" s="88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</row>
    <row r="781">
      <c r="A781" s="88"/>
      <c r="B781" s="162"/>
      <c r="C781" s="88"/>
      <c r="D781" s="88"/>
      <c r="E781" s="88"/>
      <c r="F781" s="88"/>
      <c r="G781" s="88"/>
      <c r="H781" s="88"/>
      <c r="I781" s="88"/>
      <c r="J781" s="88"/>
      <c r="K781" s="88"/>
      <c r="L781" s="88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</row>
    <row r="782">
      <c r="A782" s="88"/>
      <c r="B782" s="162"/>
      <c r="C782" s="88"/>
      <c r="D782" s="88"/>
      <c r="E782" s="88"/>
      <c r="F782" s="88"/>
      <c r="G782" s="88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</row>
    <row r="783">
      <c r="A783" s="88"/>
      <c r="B783" s="162"/>
      <c r="C783" s="88"/>
      <c r="D783" s="88"/>
      <c r="E783" s="88"/>
      <c r="F783" s="88"/>
      <c r="G783" s="88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</row>
    <row r="784">
      <c r="A784" s="88"/>
      <c r="B784" s="162"/>
      <c r="C784" s="88"/>
      <c r="D784" s="88"/>
      <c r="E784" s="88"/>
      <c r="F784" s="88"/>
      <c r="G784" s="88"/>
      <c r="H784" s="88"/>
      <c r="I784" s="88"/>
      <c r="J784" s="88"/>
      <c r="K784" s="88"/>
      <c r="L784" s="88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</row>
    <row r="785">
      <c r="A785" s="88"/>
      <c r="B785" s="162"/>
      <c r="C785" s="88"/>
      <c r="D785" s="88"/>
      <c r="E785" s="88"/>
      <c r="F785" s="88"/>
      <c r="G785" s="88"/>
      <c r="H785" s="88"/>
      <c r="I785" s="88"/>
      <c r="J785" s="88"/>
      <c r="K785" s="88"/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</row>
    <row r="786">
      <c r="A786" s="88"/>
      <c r="B786" s="162"/>
      <c r="C786" s="88"/>
      <c r="D786" s="88"/>
      <c r="E786" s="88"/>
      <c r="F786" s="88"/>
      <c r="G786" s="88"/>
      <c r="H786" s="88"/>
      <c r="I786" s="88"/>
      <c r="J786" s="88"/>
      <c r="K786" s="88"/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</row>
    <row r="787">
      <c r="A787" s="88"/>
      <c r="B787" s="162"/>
      <c r="C787" s="88"/>
      <c r="D787" s="88"/>
      <c r="E787" s="88"/>
      <c r="F787" s="88"/>
      <c r="G787" s="88"/>
      <c r="H787" s="88"/>
      <c r="I787" s="88"/>
      <c r="J787" s="88"/>
      <c r="K787" s="88"/>
      <c r="L787" s="88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</row>
    <row r="788">
      <c r="A788" s="88"/>
      <c r="B788" s="162"/>
      <c r="C788" s="88"/>
      <c r="D788" s="88"/>
      <c r="E788" s="88"/>
      <c r="F788" s="88"/>
      <c r="G788" s="88"/>
      <c r="H788" s="88"/>
      <c r="I788" s="88"/>
      <c r="J788" s="88"/>
      <c r="K788" s="88"/>
      <c r="L788" s="88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</row>
    <row r="789">
      <c r="A789" s="88"/>
      <c r="B789" s="162"/>
      <c r="C789" s="88"/>
      <c r="D789" s="88"/>
      <c r="E789" s="88"/>
      <c r="F789" s="88"/>
      <c r="G789" s="88"/>
      <c r="H789" s="88"/>
      <c r="I789" s="88"/>
      <c r="J789" s="88"/>
      <c r="K789" s="88"/>
      <c r="L789" s="88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</row>
    <row r="790">
      <c r="A790" s="88"/>
      <c r="B790" s="162"/>
      <c r="C790" s="88"/>
      <c r="D790" s="88"/>
      <c r="E790" s="88"/>
      <c r="F790" s="88"/>
      <c r="G790" s="88"/>
      <c r="H790" s="88"/>
      <c r="I790" s="88"/>
      <c r="J790" s="88"/>
      <c r="K790" s="88"/>
      <c r="L790" s="88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</row>
    <row r="791">
      <c r="A791" s="88"/>
      <c r="B791" s="162"/>
      <c r="C791" s="88"/>
      <c r="D791" s="88"/>
      <c r="E791" s="88"/>
      <c r="F791" s="88"/>
      <c r="G791" s="88"/>
      <c r="H791" s="88"/>
      <c r="I791" s="88"/>
      <c r="J791" s="88"/>
      <c r="K791" s="88"/>
      <c r="L791" s="88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</row>
    <row r="792">
      <c r="A792" s="88"/>
      <c r="B792" s="162"/>
      <c r="C792" s="88"/>
      <c r="D792" s="88"/>
      <c r="E792" s="88"/>
      <c r="F792" s="88"/>
      <c r="G792" s="88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</row>
    <row r="793">
      <c r="A793" s="88"/>
      <c r="B793" s="162"/>
      <c r="C793" s="88"/>
      <c r="D793" s="88"/>
      <c r="E793" s="88"/>
      <c r="F793" s="88"/>
      <c r="G793" s="88"/>
      <c r="H793" s="88"/>
      <c r="I793" s="88"/>
      <c r="J793" s="88"/>
      <c r="K793" s="88"/>
      <c r="L793" s="88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</row>
    <row r="794">
      <c r="A794" s="88"/>
      <c r="B794" s="162"/>
      <c r="C794" s="88"/>
      <c r="D794" s="88"/>
      <c r="E794" s="88"/>
      <c r="F794" s="88"/>
      <c r="G794" s="88"/>
      <c r="H794" s="88"/>
      <c r="I794" s="88"/>
      <c r="J794" s="88"/>
      <c r="K794" s="88"/>
      <c r="L794" s="88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</row>
    <row r="795">
      <c r="A795" s="88"/>
      <c r="B795" s="162"/>
      <c r="C795" s="88"/>
      <c r="D795" s="88"/>
      <c r="E795" s="88"/>
      <c r="F795" s="88"/>
      <c r="G795" s="88"/>
      <c r="H795" s="88"/>
      <c r="I795" s="88"/>
      <c r="J795" s="88"/>
      <c r="K795" s="88"/>
      <c r="L795" s="88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</row>
    <row r="796">
      <c r="A796" s="88"/>
      <c r="B796" s="162"/>
      <c r="C796" s="88"/>
      <c r="D796" s="88"/>
      <c r="E796" s="88"/>
      <c r="F796" s="88"/>
      <c r="G796" s="88"/>
      <c r="H796" s="88"/>
      <c r="I796" s="88"/>
      <c r="J796" s="88"/>
      <c r="K796" s="88"/>
      <c r="L796" s="88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</row>
    <row r="797">
      <c r="A797" s="88"/>
      <c r="B797" s="162"/>
      <c r="C797" s="88"/>
      <c r="D797" s="88"/>
      <c r="E797" s="88"/>
      <c r="F797" s="88"/>
      <c r="G797" s="88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</row>
    <row r="798">
      <c r="A798" s="88"/>
      <c r="B798" s="162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</row>
    <row r="799">
      <c r="A799" s="88"/>
      <c r="B799" s="162"/>
      <c r="C799" s="88"/>
      <c r="D799" s="88"/>
      <c r="E799" s="88"/>
      <c r="F799" s="88"/>
      <c r="G799" s="88"/>
      <c r="H799" s="88"/>
      <c r="I799" s="88"/>
      <c r="J799" s="88"/>
      <c r="K799" s="88"/>
      <c r="L799" s="88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</row>
    <row r="800">
      <c r="A800" s="88"/>
      <c r="B800" s="162"/>
      <c r="C800" s="88"/>
      <c r="D800" s="88"/>
      <c r="E800" s="88"/>
      <c r="F800" s="88"/>
      <c r="G800" s="88"/>
      <c r="H800" s="88"/>
      <c r="I800" s="88"/>
      <c r="J800" s="88"/>
      <c r="K800" s="88"/>
      <c r="L800" s="88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</row>
    <row r="801">
      <c r="A801" s="88"/>
      <c r="B801" s="162"/>
      <c r="C801" s="88"/>
      <c r="D801" s="88"/>
      <c r="E801" s="88"/>
      <c r="F801" s="88"/>
      <c r="G801" s="88"/>
      <c r="H801" s="88"/>
      <c r="I801" s="88"/>
      <c r="J801" s="88"/>
      <c r="K801" s="88"/>
      <c r="L801" s="88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</row>
    <row r="802">
      <c r="A802" s="88"/>
      <c r="B802" s="162"/>
      <c r="C802" s="88"/>
      <c r="D802" s="88"/>
      <c r="E802" s="88"/>
      <c r="F802" s="88"/>
      <c r="G802" s="88"/>
      <c r="H802" s="88"/>
      <c r="I802" s="88"/>
      <c r="J802" s="88"/>
      <c r="K802" s="88"/>
      <c r="L802" s="88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</row>
    <row r="803">
      <c r="A803" s="88"/>
      <c r="B803" s="162"/>
      <c r="C803" s="88"/>
      <c r="D803" s="88"/>
      <c r="E803" s="88"/>
      <c r="F803" s="88"/>
      <c r="G803" s="88"/>
      <c r="H803" s="88"/>
      <c r="I803" s="88"/>
      <c r="J803" s="88"/>
      <c r="K803" s="88"/>
      <c r="L803" s="88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</row>
    <row r="804">
      <c r="A804" s="88"/>
      <c r="B804" s="162"/>
      <c r="C804" s="88"/>
      <c r="D804" s="88"/>
      <c r="E804" s="88"/>
      <c r="F804" s="88"/>
      <c r="G804" s="88"/>
      <c r="H804" s="88"/>
      <c r="I804" s="88"/>
      <c r="J804" s="88"/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</row>
    <row r="805">
      <c r="A805" s="88"/>
      <c r="B805" s="162"/>
      <c r="C805" s="88"/>
      <c r="D805" s="88"/>
      <c r="E805" s="88"/>
      <c r="F805" s="88"/>
      <c r="G805" s="88"/>
      <c r="H805" s="88"/>
      <c r="I805" s="88"/>
      <c r="J805" s="88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</row>
    <row r="806">
      <c r="A806" s="88"/>
      <c r="B806" s="162"/>
      <c r="C806" s="88"/>
      <c r="D806" s="88"/>
      <c r="E806" s="88"/>
      <c r="F806" s="88"/>
      <c r="G806" s="88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</row>
    <row r="807">
      <c r="A807" s="88"/>
      <c r="B807" s="162"/>
      <c r="C807" s="88"/>
      <c r="D807" s="88"/>
      <c r="E807" s="88"/>
      <c r="F807" s="88"/>
      <c r="G807" s="88"/>
      <c r="H807" s="88"/>
      <c r="I807" s="88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</row>
    <row r="808">
      <c r="A808" s="88"/>
      <c r="B808" s="162"/>
      <c r="C808" s="88"/>
      <c r="D808" s="88"/>
      <c r="E808" s="88"/>
      <c r="F808" s="88"/>
      <c r="G808" s="88"/>
      <c r="H808" s="88"/>
      <c r="I808" s="88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</row>
    <row r="809">
      <c r="A809" s="88"/>
      <c r="B809" s="162"/>
      <c r="C809" s="88"/>
      <c r="D809" s="88"/>
      <c r="E809" s="88"/>
      <c r="F809" s="88"/>
      <c r="G809" s="88"/>
      <c r="H809" s="88"/>
      <c r="I809" s="88"/>
      <c r="J809" s="88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</row>
    <row r="810">
      <c r="A810" s="88"/>
      <c r="B810" s="162"/>
      <c r="C810" s="88"/>
      <c r="D810" s="88"/>
      <c r="E810" s="88"/>
      <c r="F810" s="88"/>
      <c r="G810" s="88"/>
      <c r="H810" s="88"/>
      <c r="I810" s="88"/>
      <c r="J810" s="88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</row>
    <row r="811">
      <c r="A811" s="88"/>
      <c r="B811" s="162"/>
      <c r="C811" s="88"/>
      <c r="D811" s="88"/>
      <c r="E811" s="88"/>
      <c r="F811" s="88"/>
      <c r="G811" s="88"/>
      <c r="H811" s="88"/>
      <c r="I811" s="88"/>
      <c r="J811" s="88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</row>
    <row r="812">
      <c r="A812" s="88"/>
      <c r="B812" s="162"/>
      <c r="C812" s="88"/>
      <c r="D812" s="88"/>
      <c r="E812" s="88"/>
      <c r="F812" s="88"/>
      <c r="G812" s="88"/>
      <c r="H812" s="88"/>
      <c r="I812" s="88"/>
      <c r="J812" s="88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</row>
    <row r="813">
      <c r="A813" s="88"/>
      <c r="B813" s="162"/>
      <c r="C813" s="88"/>
      <c r="D813" s="88"/>
      <c r="E813" s="88"/>
      <c r="F813" s="88"/>
      <c r="G813" s="88"/>
      <c r="H813" s="88"/>
      <c r="I813" s="88"/>
      <c r="J813" s="88"/>
      <c r="K813" s="88"/>
      <c r="L813" s="88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</row>
    <row r="814">
      <c r="A814" s="88"/>
      <c r="B814" s="162"/>
      <c r="C814" s="88"/>
      <c r="D814" s="88"/>
      <c r="E814" s="88"/>
      <c r="F814" s="88"/>
      <c r="G814" s="88"/>
      <c r="H814" s="88"/>
      <c r="I814" s="88"/>
      <c r="J814" s="88"/>
      <c r="K814" s="88"/>
      <c r="L814" s="88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</row>
    <row r="815">
      <c r="A815" s="88"/>
      <c r="B815" s="162"/>
      <c r="C815" s="88"/>
      <c r="D815" s="88"/>
      <c r="E815" s="88"/>
      <c r="F815" s="88"/>
      <c r="G815" s="88"/>
      <c r="H815" s="88"/>
      <c r="I815" s="88"/>
      <c r="J815" s="88"/>
      <c r="K815" s="88"/>
      <c r="L815" s="88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</row>
    <row r="816">
      <c r="A816" s="88"/>
      <c r="B816" s="162"/>
      <c r="C816" s="88"/>
      <c r="D816" s="88"/>
      <c r="E816" s="88"/>
      <c r="F816" s="88"/>
      <c r="G816" s="88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</row>
    <row r="817">
      <c r="A817" s="88"/>
      <c r="B817" s="162"/>
      <c r="C817" s="88"/>
      <c r="D817" s="88"/>
      <c r="E817" s="88"/>
      <c r="F817" s="88"/>
      <c r="G817" s="88"/>
      <c r="H817" s="88"/>
      <c r="I817" s="88"/>
      <c r="J817" s="88"/>
      <c r="K817" s="88"/>
      <c r="L817" s="88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</row>
    <row r="818">
      <c r="A818" s="88"/>
      <c r="B818" s="162"/>
      <c r="C818" s="88"/>
      <c r="D818" s="88"/>
      <c r="E818" s="88"/>
      <c r="F818" s="88"/>
      <c r="G818" s="88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</row>
    <row r="819">
      <c r="A819" s="88"/>
      <c r="B819" s="162"/>
      <c r="C819" s="88"/>
      <c r="D819" s="88"/>
      <c r="E819" s="88"/>
      <c r="F819" s="88"/>
      <c r="G819" s="88"/>
      <c r="H819" s="88"/>
      <c r="I819" s="88"/>
      <c r="J819" s="88"/>
      <c r="K819" s="88"/>
      <c r="L819" s="88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</row>
    <row r="820">
      <c r="A820" s="88"/>
      <c r="B820" s="162"/>
      <c r="C820" s="88"/>
      <c r="D820" s="88"/>
      <c r="E820" s="88"/>
      <c r="F820" s="88"/>
      <c r="G820" s="88"/>
      <c r="H820" s="88"/>
      <c r="I820" s="88"/>
      <c r="J820" s="88"/>
      <c r="K820" s="88"/>
      <c r="L820" s="88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</row>
    <row r="821">
      <c r="A821" s="88"/>
      <c r="B821" s="162"/>
      <c r="C821" s="88"/>
      <c r="D821" s="88"/>
      <c r="E821" s="88"/>
      <c r="F821" s="88"/>
      <c r="G821" s="88"/>
      <c r="H821" s="88"/>
      <c r="I821" s="88"/>
      <c r="J821" s="88"/>
      <c r="K821" s="88"/>
      <c r="L821" s="88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</row>
    <row r="822">
      <c r="A822" s="88"/>
      <c r="B822" s="162"/>
      <c r="C822" s="88"/>
      <c r="D822" s="88"/>
      <c r="E822" s="88"/>
      <c r="F822" s="88"/>
      <c r="G822" s="88"/>
      <c r="H822" s="88"/>
      <c r="I822" s="88"/>
      <c r="J822" s="88"/>
      <c r="K822" s="88"/>
      <c r="L822" s="88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</row>
    <row r="823">
      <c r="A823" s="88"/>
      <c r="B823" s="162"/>
      <c r="C823" s="88"/>
      <c r="D823" s="88"/>
      <c r="E823" s="88"/>
      <c r="F823" s="88"/>
      <c r="G823" s="88"/>
      <c r="H823" s="88"/>
      <c r="I823" s="88"/>
      <c r="J823" s="88"/>
      <c r="K823" s="88"/>
      <c r="L823" s="88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</row>
    <row r="824">
      <c r="A824" s="88"/>
      <c r="B824" s="162"/>
      <c r="C824" s="88"/>
      <c r="D824" s="88"/>
      <c r="E824" s="88"/>
      <c r="F824" s="88"/>
      <c r="G824" s="88"/>
      <c r="H824" s="88"/>
      <c r="I824" s="88"/>
      <c r="J824" s="88"/>
      <c r="K824" s="88"/>
      <c r="L824" s="88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</row>
    <row r="825">
      <c r="A825" s="88"/>
      <c r="B825" s="162"/>
      <c r="C825" s="88"/>
      <c r="D825" s="88"/>
      <c r="E825" s="88"/>
      <c r="F825" s="88"/>
      <c r="G825" s="88"/>
      <c r="H825" s="88"/>
      <c r="I825" s="88"/>
      <c r="J825" s="88"/>
      <c r="K825" s="88"/>
      <c r="L825" s="88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</row>
    <row r="826">
      <c r="A826" s="88"/>
      <c r="B826" s="162"/>
      <c r="C826" s="88"/>
      <c r="D826" s="88"/>
      <c r="E826" s="88"/>
      <c r="F826" s="88"/>
      <c r="G826" s="88"/>
      <c r="H826" s="88"/>
      <c r="I826" s="88"/>
      <c r="J826" s="88"/>
      <c r="K826" s="88"/>
      <c r="L826" s="88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</row>
    <row r="827">
      <c r="A827" s="88"/>
      <c r="B827" s="162"/>
      <c r="C827" s="88"/>
      <c r="D827" s="88"/>
      <c r="E827" s="88"/>
      <c r="F827" s="88"/>
      <c r="G827" s="88"/>
      <c r="H827" s="88"/>
      <c r="I827" s="88"/>
      <c r="J827" s="88"/>
      <c r="K827" s="88"/>
      <c r="L827" s="88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</row>
    <row r="828">
      <c r="A828" s="88"/>
      <c r="B828" s="162"/>
      <c r="C828" s="88"/>
      <c r="D828" s="88"/>
      <c r="E828" s="88"/>
      <c r="F828" s="88"/>
      <c r="G828" s="88"/>
      <c r="H828" s="88"/>
      <c r="I828" s="88"/>
      <c r="J828" s="88"/>
      <c r="K828" s="88"/>
      <c r="L828" s="88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</row>
    <row r="829">
      <c r="A829" s="88"/>
      <c r="B829" s="162"/>
      <c r="C829" s="88"/>
      <c r="D829" s="88"/>
      <c r="E829" s="88"/>
      <c r="F829" s="88"/>
      <c r="G829" s="88"/>
      <c r="H829" s="88"/>
      <c r="I829" s="88"/>
      <c r="J829" s="88"/>
      <c r="K829" s="88"/>
      <c r="L829" s="88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</row>
    <row r="830">
      <c r="A830" s="88"/>
      <c r="B830" s="162"/>
      <c r="C830" s="88"/>
      <c r="D830" s="88"/>
      <c r="E830" s="88"/>
      <c r="F830" s="88"/>
      <c r="G830" s="88"/>
      <c r="H830" s="88"/>
      <c r="I830" s="88"/>
      <c r="J830" s="88"/>
      <c r="K830" s="88"/>
      <c r="L830" s="88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</row>
    <row r="831">
      <c r="A831" s="88"/>
      <c r="B831" s="162"/>
      <c r="C831" s="88"/>
      <c r="D831" s="88"/>
      <c r="E831" s="88"/>
      <c r="F831" s="88"/>
      <c r="G831" s="88"/>
      <c r="H831" s="88"/>
      <c r="I831" s="88"/>
      <c r="J831" s="88"/>
      <c r="K831" s="88"/>
      <c r="L831" s="88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</row>
    <row r="832">
      <c r="A832" s="88"/>
      <c r="B832" s="162"/>
      <c r="C832" s="88"/>
      <c r="D832" s="88"/>
      <c r="E832" s="88"/>
      <c r="F832" s="88"/>
      <c r="G832" s="88"/>
      <c r="H832" s="88"/>
      <c r="I832" s="88"/>
      <c r="J832" s="88"/>
      <c r="K832" s="88"/>
      <c r="L832" s="88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</row>
    <row r="833">
      <c r="A833" s="88"/>
      <c r="B833" s="162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</row>
    <row r="834">
      <c r="A834" s="88"/>
      <c r="B834" s="162"/>
      <c r="C834" s="88"/>
      <c r="D834" s="88"/>
      <c r="E834" s="88"/>
      <c r="F834" s="88"/>
      <c r="G834" s="88"/>
      <c r="H834" s="88"/>
      <c r="I834" s="88"/>
      <c r="J834" s="88"/>
      <c r="K834" s="88"/>
      <c r="L834" s="88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</row>
    <row r="835">
      <c r="A835" s="88"/>
      <c r="B835" s="162"/>
      <c r="C835" s="88"/>
      <c r="D835" s="88"/>
      <c r="E835" s="88"/>
      <c r="F835" s="88"/>
      <c r="G835" s="88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</row>
    <row r="836">
      <c r="A836" s="88"/>
      <c r="B836" s="162"/>
      <c r="C836" s="88"/>
      <c r="D836" s="88"/>
      <c r="E836" s="88"/>
      <c r="F836" s="88"/>
      <c r="G836" s="88"/>
      <c r="H836" s="88"/>
      <c r="I836" s="88"/>
      <c r="J836" s="88"/>
      <c r="K836" s="88"/>
      <c r="L836" s="88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</row>
    <row r="837">
      <c r="A837" s="88"/>
      <c r="B837" s="162"/>
      <c r="C837" s="88"/>
      <c r="D837" s="88"/>
      <c r="E837" s="88"/>
      <c r="F837" s="88"/>
      <c r="G837" s="88"/>
      <c r="H837" s="88"/>
      <c r="I837" s="88"/>
      <c r="J837" s="88"/>
      <c r="K837" s="88"/>
      <c r="L837" s="88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</row>
    <row r="838">
      <c r="A838" s="88"/>
      <c r="B838" s="162"/>
      <c r="C838" s="88"/>
      <c r="D838" s="88"/>
      <c r="E838" s="88"/>
      <c r="F838" s="88"/>
      <c r="G838" s="88"/>
      <c r="H838" s="88"/>
      <c r="I838" s="88"/>
      <c r="J838" s="88"/>
      <c r="K838" s="88"/>
      <c r="L838" s="88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</row>
    <row r="839">
      <c r="A839" s="88"/>
      <c r="B839" s="162"/>
      <c r="C839" s="88"/>
      <c r="D839" s="88"/>
      <c r="E839" s="88"/>
      <c r="F839" s="88"/>
      <c r="G839" s="88"/>
      <c r="H839" s="88"/>
      <c r="I839" s="88"/>
      <c r="J839" s="88"/>
      <c r="K839" s="88"/>
      <c r="L839" s="88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</row>
    <row r="840">
      <c r="A840" s="88"/>
      <c r="B840" s="162"/>
      <c r="C840" s="88"/>
      <c r="D840" s="88"/>
      <c r="E840" s="88"/>
      <c r="F840" s="88"/>
      <c r="G840" s="88"/>
      <c r="H840" s="88"/>
      <c r="I840" s="88"/>
      <c r="J840" s="88"/>
      <c r="K840" s="88"/>
      <c r="L840" s="88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</row>
    <row r="841">
      <c r="A841" s="88"/>
      <c r="B841" s="162"/>
      <c r="C841" s="88"/>
      <c r="D841" s="88"/>
      <c r="E841" s="88"/>
      <c r="F841" s="88"/>
      <c r="G841" s="88"/>
      <c r="H841" s="88"/>
      <c r="I841" s="88"/>
      <c r="J841" s="88"/>
      <c r="K841" s="88"/>
      <c r="L841" s="88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</row>
    <row r="842">
      <c r="A842" s="88"/>
      <c r="B842" s="162"/>
      <c r="C842" s="88"/>
      <c r="D842" s="88"/>
      <c r="E842" s="88"/>
      <c r="F842" s="88"/>
      <c r="G842" s="88"/>
      <c r="H842" s="88"/>
      <c r="I842" s="88"/>
      <c r="J842" s="88"/>
      <c r="K842" s="88"/>
      <c r="L842" s="88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</row>
    <row r="843">
      <c r="A843" s="88"/>
      <c r="B843" s="162"/>
      <c r="C843" s="88"/>
      <c r="D843" s="88"/>
      <c r="E843" s="88"/>
      <c r="F843" s="88"/>
      <c r="G843" s="88"/>
      <c r="H843" s="88"/>
      <c r="I843" s="88"/>
      <c r="J843" s="88"/>
      <c r="K843" s="88"/>
      <c r="L843" s="88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</row>
    <row r="844">
      <c r="A844" s="88"/>
      <c r="B844" s="162"/>
      <c r="C844" s="88"/>
      <c r="D844" s="88"/>
      <c r="E844" s="88"/>
      <c r="F844" s="88"/>
      <c r="G844" s="88"/>
      <c r="H844" s="88"/>
      <c r="I844" s="88"/>
      <c r="J844" s="88"/>
      <c r="K844" s="88"/>
      <c r="L844" s="88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</row>
    <row r="845">
      <c r="A845" s="88"/>
      <c r="B845" s="162"/>
      <c r="C845" s="88"/>
      <c r="D845" s="88"/>
      <c r="E845" s="88"/>
      <c r="F845" s="88"/>
      <c r="G845" s="88"/>
      <c r="H845" s="88"/>
      <c r="I845" s="88"/>
      <c r="J845" s="88"/>
      <c r="K845" s="88"/>
      <c r="L845" s="88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</row>
    <row r="846">
      <c r="A846" s="88"/>
      <c r="B846" s="162"/>
      <c r="C846" s="88"/>
      <c r="D846" s="88"/>
      <c r="E846" s="88"/>
      <c r="F846" s="88"/>
      <c r="G846" s="88"/>
      <c r="H846" s="88"/>
      <c r="I846" s="88"/>
      <c r="J846" s="88"/>
      <c r="K846" s="88"/>
      <c r="L846" s="88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</row>
    <row r="847">
      <c r="A847" s="88"/>
      <c r="B847" s="162"/>
      <c r="C847" s="88"/>
      <c r="D847" s="88"/>
      <c r="E847" s="88"/>
      <c r="F847" s="88"/>
      <c r="G847" s="88"/>
      <c r="H847" s="88"/>
      <c r="I847" s="88"/>
      <c r="J847" s="88"/>
      <c r="K847" s="88"/>
      <c r="L847" s="88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</row>
    <row r="848">
      <c r="A848" s="88"/>
      <c r="B848" s="162"/>
      <c r="C848" s="88"/>
      <c r="D848" s="88"/>
      <c r="E848" s="88"/>
      <c r="F848" s="88"/>
      <c r="G848" s="88"/>
      <c r="H848" s="88"/>
      <c r="I848" s="88"/>
      <c r="J848" s="88"/>
      <c r="K848" s="88"/>
      <c r="L848" s="88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</row>
    <row r="849">
      <c r="A849" s="88"/>
      <c r="B849" s="162"/>
      <c r="C849" s="88"/>
      <c r="D849" s="88"/>
      <c r="E849" s="88"/>
      <c r="F849" s="88"/>
      <c r="G849" s="88"/>
      <c r="H849" s="88"/>
      <c r="I849" s="88"/>
      <c r="J849" s="88"/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</row>
    <row r="850">
      <c r="A850" s="88"/>
      <c r="B850" s="162"/>
      <c r="C850" s="88"/>
      <c r="D850" s="88"/>
      <c r="E850" s="88"/>
      <c r="F850" s="88"/>
      <c r="G850" s="88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</row>
    <row r="851">
      <c r="A851" s="88"/>
      <c r="B851" s="162"/>
      <c r="C851" s="88"/>
      <c r="D851" s="88"/>
      <c r="E851" s="88"/>
      <c r="F851" s="88"/>
      <c r="G851" s="88"/>
      <c r="H851" s="88"/>
      <c r="I851" s="88"/>
      <c r="J851" s="88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</row>
    <row r="852">
      <c r="A852" s="88"/>
      <c r="B852" s="162"/>
      <c r="C852" s="88"/>
      <c r="D852" s="88"/>
      <c r="E852" s="88"/>
      <c r="F852" s="88"/>
      <c r="G852" s="88"/>
      <c r="H852" s="88"/>
      <c r="I852" s="88"/>
      <c r="J852" s="88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</row>
    <row r="853">
      <c r="A853" s="88"/>
      <c r="B853" s="162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</row>
    <row r="854">
      <c r="A854" s="88"/>
      <c r="B854" s="162"/>
      <c r="C854" s="88"/>
      <c r="D854" s="88"/>
      <c r="E854" s="88"/>
      <c r="F854" s="88"/>
      <c r="G854" s="88"/>
      <c r="H854" s="88"/>
      <c r="I854" s="88"/>
      <c r="J854" s="88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</row>
    <row r="855">
      <c r="A855" s="88"/>
      <c r="B855" s="162"/>
      <c r="C855" s="88"/>
      <c r="D855" s="88"/>
      <c r="E855" s="88"/>
      <c r="F855" s="88"/>
      <c r="G855" s="88"/>
      <c r="H855" s="88"/>
      <c r="I855" s="88"/>
      <c r="J855" s="88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</row>
    <row r="856">
      <c r="A856" s="88"/>
      <c r="B856" s="162"/>
      <c r="C856" s="88"/>
      <c r="D856" s="88"/>
      <c r="E856" s="88"/>
      <c r="F856" s="88"/>
      <c r="G856" s="88"/>
      <c r="H856" s="88"/>
      <c r="I856" s="88"/>
      <c r="J856" s="88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</row>
    <row r="857">
      <c r="A857" s="88"/>
      <c r="B857" s="162"/>
      <c r="C857" s="88"/>
      <c r="D857" s="88"/>
      <c r="E857" s="88"/>
      <c r="F857" s="88"/>
      <c r="G857" s="88"/>
      <c r="H857" s="88"/>
      <c r="I857" s="88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</row>
    <row r="858">
      <c r="A858" s="88"/>
      <c r="B858" s="162"/>
      <c r="C858" s="88"/>
      <c r="D858" s="88"/>
      <c r="E858" s="88"/>
      <c r="F858" s="88"/>
      <c r="G858" s="88"/>
      <c r="H858" s="88"/>
      <c r="I858" s="88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</row>
    <row r="859">
      <c r="A859" s="88"/>
      <c r="B859" s="162"/>
      <c r="C859" s="88"/>
      <c r="D859" s="88"/>
      <c r="E859" s="88"/>
      <c r="F859" s="88"/>
      <c r="G859" s="88"/>
      <c r="H859" s="88"/>
      <c r="I859" s="88"/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</row>
    <row r="860">
      <c r="A860" s="88"/>
      <c r="B860" s="162"/>
      <c r="C860" s="88"/>
      <c r="D860" s="88"/>
      <c r="E860" s="88"/>
      <c r="F860" s="88"/>
      <c r="G860" s="88"/>
      <c r="H860" s="88"/>
      <c r="I860" s="88"/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</row>
    <row r="861">
      <c r="A861" s="88"/>
      <c r="B861" s="162"/>
      <c r="C861" s="88"/>
      <c r="D861" s="88"/>
      <c r="E861" s="88"/>
      <c r="F861" s="88"/>
      <c r="G861" s="88"/>
      <c r="H861" s="88"/>
      <c r="I861" s="88"/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</row>
    <row r="862">
      <c r="A862" s="88"/>
      <c r="B862" s="162"/>
      <c r="C862" s="88"/>
      <c r="D862" s="88"/>
      <c r="E862" s="88"/>
      <c r="F862" s="88"/>
      <c r="G862" s="88"/>
      <c r="H862" s="88"/>
      <c r="I862" s="88"/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</row>
    <row r="863">
      <c r="A863" s="88"/>
      <c r="B863" s="162"/>
      <c r="C863" s="88"/>
      <c r="D863" s="88"/>
      <c r="E863" s="88"/>
      <c r="F863" s="88"/>
      <c r="G863" s="88"/>
      <c r="H863" s="88"/>
      <c r="I863" s="88"/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</row>
    <row r="864">
      <c r="A864" s="88"/>
      <c r="B864" s="162"/>
      <c r="C864" s="88"/>
      <c r="D864" s="88"/>
      <c r="E864" s="88"/>
      <c r="F864" s="88"/>
      <c r="G864" s="88"/>
      <c r="H864" s="88"/>
      <c r="I864" s="88"/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</row>
    <row r="865">
      <c r="A865" s="88"/>
      <c r="B865" s="162"/>
      <c r="C865" s="88"/>
      <c r="D865" s="88"/>
      <c r="E865" s="88"/>
      <c r="F865" s="88"/>
      <c r="G865" s="88"/>
      <c r="H865" s="88"/>
      <c r="I865" s="88"/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</row>
    <row r="866">
      <c r="A866" s="88"/>
      <c r="B866" s="162"/>
      <c r="C866" s="88"/>
      <c r="D866" s="88"/>
      <c r="E866" s="88"/>
      <c r="F866" s="88"/>
      <c r="G866" s="88"/>
      <c r="H866" s="88"/>
      <c r="I866" s="88"/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</row>
    <row r="867">
      <c r="A867" s="88"/>
      <c r="B867" s="162"/>
      <c r="C867" s="88"/>
      <c r="D867" s="88"/>
      <c r="E867" s="88"/>
      <c r="F867" s="88"/>
      <c r="G867" s="88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</row>
    <row r="868">
      <c r="A868" s="88"/>
      <c r="B868" s="162"/>
      <c r="C868" s="88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</row>
    <row r="869">
      <c r="A869" s="88"/>
      <c r="B869" s="162"/>
      <c r="C869" s="88"/>
      <c r="D869" s="88"/>
      <c r="E869" s="88"/>
      <c r="F869" s="88"/>
      <c r="G869" s="88"/>
      <c r="H869" s="88"/>
      <c r="I869" s="88"/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</row>
    <row r="870">
      <c r="A870" s="88"/>
      <c r="B870" s="162"/>
      <c r="C870" s="88"/>
      <c r="D870" s="88"/>
      <c r="E870" s="88"/>
      <c r="F870" s="88"/>
      <c r="G870" s="88"/>
      <c r="H870" s="88"/>
      <c r="I870" s="88"/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</row>
    <row r="871">
      <c r="A871" s="88"/>
      <c r="B871" s="162"/>
      <c r="C871" s="88"/>
      <c r="D871" s="88"/>
      <c r="E871" s="88"/>
      <c r="F871" s="88"/>
      <c r="G871" s="88"/>
      <c r="H871" s="88"/>
      <c r="I871" s="88"/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</row>
    <row r="872">
      <c r="A872" s="88"/>
      <c r="B872" s="162"/>
      <c r="C872" s="88"/>
      <c r="D872" s="88"/>
      <c r="E872" s="88"/>
      <c r="F872" s="88"/>
      <c r="G872" s="88"/>
      <c r="H872" s="88"/>
      <c r="I872" s="88"/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</row>
    <row r="873">
      <c r="A873" s="88"/>
      <c r="B873" s="162"/>
      <c r="C873" s="88"/>
      <c r="D873" s="88"/>
      <c r="E873" s="88"/>
      <c r="F873" s="88"/>
      <c r="G873" s="88"/>
      <c r="H873" s="88"/>
      <c r="I873" s="88"/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</row>
    <row r="874">
      <c r="A874" s="88"/>
      <c r="B874" s="162"/>
      <c r="C874" s="88"/>
      <c r="D874" s="88"/>
      <c r="E874" s="88"/>
      <c r="F874" s="88"/>
      <c r="G874" s="88"/>
      <c r="H874" s="88"/>
      <c r="I874" s="88"/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</row>
    <row r="875">
      <c r="A875" s="88"/>
      <c r="B875" s="162"/>
      <c r="C875" s="88"/>
      <c r="D875" s="88"/>
      <c r="E875" s="88"/>
      <c r="F875" s="88"/>
      <c r="G875" s="88"/>
      <c r="H875" s="88"/>
      <c r="I875" s="88"/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</row>
    <row r="876">
      <c r="A876" s="88"/>
      <c r="B876" s="162"/>
      <c r="C876" s="88"/>
      <c r="D876" s="88"/>
      <c r="E876" s="88"/>
      <c r="F876" s="88"/>
      <c r="G876" s="88"/>
      <c r="H876" s="88"/>
      <c r="I876" s="88"/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</row>
    <row r="877">
      <c r="A877" s="88"/>
      <c r="B877" s="162"/>
      <c r="C877" s="88"/>
      <c r="D877" s="88"/>
      <c r="E877" s="88"/>
      <c r="F877" s="88"/>
      <c r="G877" s="88"/>
      <c r="H877" s="88"/>
      <c r="I877" s="88"/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</row>
    <row r="878">
      <c r="A878" s="88"/>
      <c r="B878" s="162"/>
      <c r="C878" s="88"/>
      <c r="D878" s="88"/>
      <c r="E878" s="88"/>
      <c r="F878" s="88"/>
      <c r="G878" s="88"/>
      <c r="H878" s="88"/>
      <c r="I878" s="88"/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</row>
    <row r="879">
      <c r="A879" s="88"/>
      <c r="B879" s="162"/>
      <c r="C879" s="88"/>
      <c r="D879" s="88"/>
      <c r="E879" s="88"/>
      <c r="F879" s="88"/>
      <c r="G879" s="88"/>
      <c r="H879" s="88"/>
      <c r="I879" s="88"/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</row>
    <row r="880">
      <c r="A880" s="88"/>
      <c r="B880" s="162"/>
      <c r="C880" s="88"/>
      <c r="D880" s="88"/>
      <c r="E880" s="88"/>
      <c r="F880" s="88"/>
      <c r="G880" s="88"/>
      <c r="H880" s="88"/>
      <c r="I880" s="88"/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</row>
    <row r="881">
      <c r="A881" s="88"/>
      <c r="B881" s="162"/>
      <c r="C881" s="88"/>
      <c r="D881" s="88"/>
      <c r="E881" s="88"/>
      <c r="F881" s="88"/>
      <c r="G881" s="88"/>
      <c r="H881" s="88"/>
      <c r="I881" s="88"/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</row>
    <row r="882">
      <c r="A882" s="88"/>
      <c r="B882" s="162"/>
      <c r="C882" s="88"/>
      <c r="D882" s="88"/>
      <c r="E882" s="88"/>
      <c r="F882" s="88"/>
      <c r="G882" s="88"/>
      <c r="H882" s="88"/>
      <c r="I882" s="88"/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</row>
    <row r="883">
      <c r="A883" s="88"/>
      <c r="B883" s="162"/>
      <c r="C883" s="88"/>
      <c r="D883" s="88"/>
      <c r="E883" s="88"/>
      <c r="F883" s="88"/>
      <c r="G883" s="88"/>
      <c r="H883" s="88"/>
      <c r="I883" s="88"/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</row>
    <row r="884">
      <c r="A884" s="88"/>
      <c r="B884" s="162"/>
      <c r="C884" s="88"/>
      <c r="D884" s="88"/>
      <c r="E884" s="88"/>
      <c r="F884" s="88"/>
      <c r="G884" s="88"/>
      <c r="H884" s="88"/>
      <c r="I884" s="88"/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</row>
    <row r="885">
      <c r="A885" s="88"/>
      <c r="B885" s="162"/>
      <c r="C885" s="88"/>
      <c r="D885" s="88"/>
      <c r="E885" s="88"/>
      <c r="F885" s="88"/>
      <c r="G885" s="88"/>
      <c r="H885" s="88"/>
      <c r="I885" s="88"/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</row>
    <row r="886">
      <c r="A886" s="88"/>
      <c r="B886" s="162"/>
      <c r="C886" s="88"/>
      <c r="D886" s="88"/>
      <c r="E886" s="88"/>
      <c r="F886" s="88"/>
      <c r="G886" s="88"/>
      <c r="H886" s="88"/>
      <c r="I886" s="88"/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</row>
    <row r="887">
      <c r="A887" s="88"/>
      <c r="B887" s="162"/>
      <c r="C887" s="88"/>
      <c r="D887" s="88"/>
      <c r="E887" s="88"/>
      <c r="F887" s="88"/>
      <c r="G887" s="88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</row>
    <row r="888">
      <c r="A888" s="88"/>
      <c r="B888" s="162"/>
      <c r="C888" s="88"/>
      <c r="D888" s="88"/>
      <c r="E888" s="88"/>
      <c r="F888" s="88"/>
      <c r="G888" s="88"/>
      <c r="H888" s="88"/>
      <c r="I888" s="88"/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</row>
    <row r="889">
      <c r="A889" s="88"/>
      <c r="B889" s="162"/>
      <c r="C889" s="88"/>
      <c r="D889" s="88"/>
      <c r="E889" s="88"/>
      <c r="F889" s="88"/>
      <c r="G889" s="88"/>
      <c r="H889" s="88"/>
      <c r="I889" s="88"/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</row>
    <row r="890">
      <c r="A890" s="88"/>
      <c r="B890" s="162"/>
      <c r="C890" s="88"/>
      <c r="D890" s="88"/>
      <c r="E890" s="88"/>
      <c r="F890" s="88"/>
      <c r="G890" s="88"/>
      <c r="H890" s="88"/>
      <c r="I890" s="88"/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</row>
    <row r="891">
      <c r="A891" s="88"/>
      <c r="B891" s="162"/>
      <c r="C891" s="88"/>
      <c r="D891" s="88"/>
      <c r="E891" s="88"/>
      <c r="F891" s="88"/>
      <c r="G891" s="88"/>
      <c r="H891" s="88"/>
      <c r="I891" s="88"/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</row>
    <row r="892">
      <c r="A892" s="88"/>
      <c r="B892" s="162"/>
      <c r="C892" s="88"/>
      <c r="D892" s="88"/>
      <c r="E892" s="88"/>
      <c r="F892" s="88"/>
      <c r="G892" s="88"/>
      <c r="H892" s="88"/>
      <c r="I892" s="88"/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</row>
    <row r="893">
      <c r="A893" s="88"/>
      <c r="B893" s="162"/>
      <c r="C893" s="88"/>
      <c r="D893" s="88"/>
      <c r="E893" s="88"/>
      <c r="F893" s="88"/>
      <c r="G893" s="88"/>
      <c r="H893" s="88"/>
      <c r="I893" s="88"/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</row>
    <row r="894">
      <c r="A894" s="88"/>
      <c r="B894" s="162"/>
      <c r="C894" s="88"/>
      <c r="D894" s="88"/>
      <c r="E894" s="88"/>
      <c r="F894" s="88"/>
      <c r="G894" s="88"/>
      <c r="H894" s="88"/>
      <c r="I894" s="88"/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</row>
    <row r="895">
      <c r="A895" s="88"/>
      <c r="B895" s="162"/>
      <c r="C895" s="88"/>
      <c r="D895" s="88"/>
      <c r="E895" s="88"/>
      <c r="F895" s="88"/>
      <c r="G895" s="88"/>
      <c r="H895" s="88"/>
      <c r="I895" s="88"/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</row>
    <row r="896">
      <c r="A896" s="88"/>
      <c r="B896" s="162"/>
      <c r="C896" s="88"/>
      <c r="D896" s="88"/>
      <c r="E896" s="88"/>
      <c r="F896" s="88"/>
      <c r="G896" s="88"/>
      <c r="H896" s="88"/>
      <c r="I896" s="88"/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</row>
    <row r="897">
      <c r="A897" s="88"/>
      <c r="B897" s="162"/>
      <c r="C897" s="88"/>
      <c r="D897" s="88"/>
      <c r="E897" s="88"/>
      <c r="F897" s="88"/>
      <c r="G897" s="88"/>
      <c r="H897" s="88"/>
      <c r="I897" s="88"/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</row>
    <row r="898">
      <c r="A898" s="88"/>
      <c r="B898" s="162"/>
      <c r="C898" s="88"/>
      <c r="D898" s="88"/>
      <c r="E898" s="88"/>
      <c r="F898" s="88"/>
      <c r="G898" s="88"/>
      <c r="H898" s="88"/>
      <c r="I898" s="88"/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</row>
    <row r="899">
      <c r="A899" s="88"/>
      <c r="B899" s="162"/>
      <c r="C899" s="88"/>
      <c r="D899" s="88"/>
      <c r="E899" s="88"/>
      <c r="F899" s="88"/>
      <c r="G899" s="88"/>
      <c r="H899" s="88"/>
      <c r="I899" s="88"/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</row>
    <row r="900">
      <c r="A900" s="88"/>
      <c r="B900" s="162"/>
      <c r="C900" s="88"/>
      <c r="D900" s="88"/>
      <c r="E900" s="88"/>
      <c r="F900" s="88"/>
      <c r="G900" s="88"/>
      <c r="H900" s="88"/>
      <c r="I900" s="88"/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</row>
    <row r="901">
      <c r="A901" s="88"/>
      <c r="B901" s="162"/>
      <c r="C901" s="88"/>
      <c r="D901" s="88"/>
      <c r="E901" s="88"/>
      <c r="F901" s="88"/>
      <c r="G901" s="88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</row>
    <row r="902">
      <c r="A902" s="88"/>
      <c r="B902" s="162"/>
      <c r="C902" s="88"/>
      <c r="D902" s="88"/>
      <c r="E902" s="88"/>
      <c r="F902" s="88"/>
      <c r="G902" s="88"/>
      <c r="H902" s="88"/>
      <c r="I902" s="88"/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</row>
    <row r="903">
      <c r="A903" s="88"/>
      <c r="B903" s="162"/>
      <c r="C903" s="88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</row>
    <row r="904">
      <c r="A904" s="88"/>
      <c r="B904" s="162"/>
      <c r="C904" s="88"/>
      <c r="D904" s="88"/>
      <c r="E904" s="88"/>
      <c r="F904" s="88"/>
      <c r="G904" s="88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</row>
    <row r="905">
      <c r="A905" s="88"/>
      <c r="B905" s="162"/>
      <c r="C905" s="88"/>
      <c r="D905" s="88"/>
      <c r="E905" s="88"/>
      <c r="F905" s="88"/>
      <c r="G905" s="88"/>
      <c r="H905" s="88"/>
      <c r="I905" s="88"/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</row>
    <row r="906">
      <c r="A906" s="88"/>
      <c r="B906" s="162"/>
      <c r="C906" s="88"/>
      <c r="D906" s="88"/>
      <c r="E906" s="88"/>
      <c r="F906" s="88"/>
      <c r="G906" s="88"/>
      <c r="H906" s="88"/>
      <c r="I906" s="88"/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</row>
    <row r="907">
      <c r="A907" s="88"/>
      <c r="B907" s="162"/>
      <c r="C907" s="88"/>
      <c r="D907" s="88"/>
      <c r="E907" s="88"/>
      <c r="F907" s="88"/>
      <c r="G907" s="88"/>
      <c r="H907" s="88"/>
      <c r="I907" s="88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</row>
    <row r="908">
      <c r="A908" s="88"/>
      <c r="B908" s="162"/>
      <c r="C908" s="88"/>
      <c r="D908" s="88"/>
      <c r="E908" s="88"/>
      <c r="F908" s="88"/>
      <c r="G908" s="88"/>
      <c r="H908" s="88"/>
      <c r="I908" s="88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</row>
    <row r="909">
      <c r="A909" s="88"/>
      <c r="B909" s="162"/>
      <c r="C909" s="88"/>
      <c r="D909" s="88"/>
      <c r="E909" s="88"/>
      <c r="F909" s="88"/>
      <c r="G909" s="88"/>
      <c r="H909" s="88"/>
      <c r="I909" s="88"/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</row>
    <row r="910">
      <c r="A910" s="88"/>
      <c r="B910" s="162"/>
      <c r="C910" s="88"/>
      <c r="D910" s="88"/>
      <c r="E910" s="88"/>
      <c r="F910" s="88"/>
      <c r="G910" s="88"/>
      <c r="H910" s="88"/>
      <c r="I910" s="88"/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</row>
    <row r="911">
      <c r="A911" s="88"/>
      <c r="B911" s="162"/>
      <c r="C911" s="88"/>
      <c r="D911" s="88"/>
      <c r="E911" s="88"/>
      <c r="F911" s="88"/>
      <c r="G911" s="88"/>
      <c r="H911" s="88"/>
      <c r="I911" s="88"/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</row>
    <row r="912">
      <c r="A912" s="88"/>
      <c r="B912" s="162"/>
      <c r="C912" s="88"/>
      <c r="D912" s="88"/>
      <c r="E912" s="88"/>
      <c r="F912" s="88"/>
      <c r="G912" s="88"/>
      <c r="H912" s="88"/>
      <c r="I912" s="88"/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</row>
    <row r="913">
      <c r="A913" s="88"/>
      <c r="B913" s="162"/>
      <c r="C913" s="88"/>
      <c r="D913" s="88"/>
      <c r="E913" s="88"/>
      <c r="F913" s="88"/>
      <c r="G913" s="88"/>
      <c r="H913" s="88"/>
      <c r="I913" s="88"/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</row>
    <row r="914">
      <c r="A914" s="88"/>
      <c r="B914" s="162"/>
      <c r="C914" s="88"/>
      <c r="D914" s="88"/>
      <c r="E914" s="88"/>
      <c r="F914" s="88"/>
      <c r="G914" s="88"/>
      <c r="H914" s="88"/>
      <c r="I914" s="88"/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</row>
    <row r="915">
      <c r="A915" s="88"/>
      <c r="B915" s="162"/>
      <c r="C915" s="88"/>
      <c r="D915" s="88"/>
      <c r="E915" s="88"/>
      <c r="F915" s="88"/>
      <c r="G915" s="88"/>
      <c r="H915" s="88"/>
      <c r="I915" s="88"/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</row>
    <row r="916">
      <c r="A916" s="88"/>
      <c r="B916" s="162"/>
      <c r="C916" s="88"/>
      <c r="D916" s="88"/>
      <c r="E916" s="88"/>
      <c r="F916" s="88"/>
      <c r="G916" s="88"/>
      <c r="H916" s="88"/>
      <c r="I916" s="88"/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</row>
    <row r="917">
      <c r="A917" s="88"/>
      <c r="B917" s="162"/>
      <c r="C917" s="88"/>
      <c r="D917" s="88"/>
      <c r="E917" s="88"/>
      <c r="F917" s="88"/>
      <c r="G917" s="88"/>
      <c r="H917" s="88"/>
      <c r="I917" s="88"/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</row>
    <row r="918">
      <c r="A918" s="88"/>
      <c r="B918" s="162"/>
      <c r="C918" s="88"/>
      <c r="D918" s="88"/>
      <c r="E918" s="88"/>
      <c r="F918" s="88"/>
      <c r="G918" s="88"/>
      <c r="H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</row>
    <row r="919">
      <c r="A919" s="88"/>
      <c r="B919" s="162"/>
      <c r="C919" s="88"/>
      <c r="D919" s="88"/>
      <c r="E919" s="88"/>
      <c r="F919" s="88"/>
      <c r="G919" s="88"/>
      <c r="H919" s="88"/>
      <c r="I919" s="88"/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</row>
    <row r="920">
      <c r="A920" s="88"/>
      <c r="B920" s="162"/>
      <c r="C920" s="88"/>
      <c r="D920" s="88"/>
      <c r="E920" s="88"/>
      <c r="F920" s="88"/>
      <c r="G920" s="88"/>
      <c r="H920" s="88"/>
      <c r="I920" s="88"/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</row>
    <row r="921">
      <c r="A921" s="88"/>
      <c r="B921" s="162"/>
      <c r="C921" s="88"/>
      <c r="D921" s="88"/>
      <c r="E921" s="88"/>
      <c r="F921" s="88"/>
      <c r="G921" s="88"/>
      <c r="H921" s="88"/>
      <c r="I921" s="88"/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</row>
    <row r="922">
      <c r="A922" s="88"/>
      <c r="B922" s="162"/>
      <c r="C922" s="88"/>
      <c r="D922" s="88"/>
      <c r="E922" s="88"/>
      <c r="F922" s="88"/>
      <c r="G922" s="88"/>
      <c r="H922" s="88"/>
      <c r="I922" s="88"/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</row>
    <row r="923">
      <c r="A923" s="88"/>
      <c r="B923" s="162"/>
      <c r="C923" s="88"/>
      <c r="D923" s="88"/>
      <c r="E923" s="88"/>
      <c r="F923" s="88"/>
      <c r="G923" s="88"/>
      <c r="H923" s="88"/>
      <c r="I923" s="88"/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</row>
    <row r="924">
      <c r="A924" s="88"/>
      <c r="B924" s="162"/>
      <c r="C924" s="88"/>
      <c r="D924" s="88"/>
      <c r="E924" s="88"/>
      <c r="F924" s="88"/>
      <c r="G924" s="88"/>
      <c r="H924" s="88"/>
      <c r="I924" s="88"/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</row>
    <row r="925">
      <c r="A925" s="88"/>
      <c r="B925" s="162"/>
      <c r="C925" s="88"/>
      <c r="D925" s="88"/>
      <c r="E925" s="88"/>
      <c r="F925" s="88"/>
      <c r="G925" s="88"/>
      <c r="H925" s="88"/>
      <c r="I925" s="88"/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</row>
    <row r="926">
      <c r="A926" s="88"/>
      <c r="B926" s="162"/>
      <c r="C926" s="88"/>
      <c r="D926" s="88"/>
      <c r="E926" s="88"/>
      <c r="F926" s="88"/>
      <c r="G926" s="88"/>
      <c r="H926" s="88"/>
      <c r="I926" s="88"/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</row>
    <row r="927">
      <c r="A927" s="88"/>
      <c r="B927" s="162"/>
      <c r="C927" s="88"/>
      <c r="D927" s="88"/>
      <c r="E927" s="88"/>
      <c r="F927" s="88"/>
      <c r="G927" s="88"/>
      <c r="H927" s="88"/>
      <c r="I927" s="88"/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</row>
    <row r="928">
      <c r="A928" s="88"/>
      <c r="B928" s="162"/>
      <c r="C928" s="88"/>
      <c r="D928" s="88"/>
      <c r="E928" s="88"/>
      <c r="F928" s="88"/>
      <c r="G928" s="88"/>
      <c r="H928" s="88"/>
      <c r="I928" s="88"/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</row>
    <row r="929">
      <c r="A929" s="88"/>
      <c r="B929" s="162"/>
      <c r="C929" s="88"/>
      <c r="D929" s="88"/>
      <c r="E929" s="88"/>
      <c r="F929" s="88"/>
      <c r="G929" s="88"/>
      <c r="H929" s="88"/>
      <c r="I929" s="88"/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</row>
    <row r="930">
      <c r="A930" s="88"/>
      <c r="B930" s="162"/>
      <c r="C930" s="88"/>
      <c r="D930" s="88"/>
      <c r="E930" s="88"/>
      <c r="F930" s="88"/>
      <c r="G930" s="88"/>
      <c r="H930" s="88"/>
      <c r="I930" s="88"/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</row>
    <row r="931">
      <c r="A931" s="88"/>
      <c r="B931" s="162"/>
      <c r="C931" s="88"/>
      <c r="D931" s="88"/>
      <c r="E931" s="88"/>
      <c r="F931" s="88"/>
      <c r="G931" s="88"/>
      <c r="H931" s="88"/>
      <c r="I931" s="88"/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</row>
    <row r="932">
      <c r="A932" s="88"/>
      <c r="B932" s="162"/>
      <c r="C932" s="88"/>
      <c r="D932" s="88"/>
      <c r="E932" s="88"/>
      <c r="F932" s="88"/>
      <c r="G932" s="88"/>
      <c r="H932" s="88"/>
      <c r="I932" s="88"/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</row>
    <row r="933">
      <c r="A933" s="88"/>
      <c r="B933" s="162"/>
      <c r="C933" s="88"/>
      <c r="D933" s="88"/>
      <c r="E933" s="88"/>
      <c r="F933" s="88"/>
      <c r="G933" s="88"/>
      <c r="H933" s="88"/>
      <c r="I933" s="88"/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</row>
    <row r="934">
      <c r="A934" s="88"/>
      <c r="B934" s="162"/>
      <c r="C934" s="88"/>
      <c r="D934" s="88"/>
      <c r="E934" s="88"/>
      <c r="F934" s="88"/>
      <c r="G934" s="88"/>
      <c r="H934" s="88"/>
      <c r="I934" s="88"/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</row>
    <row r="935">
      <c r="A935" s="88"/>
      <c r="B935" s="162"/>
      <c r="C935" s="88"/>
      <c r="D935" s="88"/>
      <c r="E935" s="88"/>
      <c r="F935" s="88"/>
      <c r="G935" s="88"/>
      <c r="H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</row>
    <row r="936">
      <c r="A936" s="88"/>
      <c r="B936" s="162"/>
      <c r="C936" s="88"/>
      <c r="D936" s="88"/>
      <c r="E936" s="88"/>
      <c r="F936" s="88"/>
      <c r="G936" s="88"/>
      <c r="H936" s="88"/>
      <c r="I936" s="88"/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</row>
    <row r="937">
      <c r="A937" s="88"/>
      <c r="B937" s="162"/>
      <c r="C937" s="88"/>
      <c r="D937" s="88"/>
      <c r="E937" s="88"/>
      <c r="F937" s="88"/>
      <c r="G937" s="88"/>
      <c r="H937" s="88"/>
      <c r="I937" s="88"/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</row>
    <row r="938">
      <c r="A938" s="88"/>
      <c r="B938" s="162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  <c r="Z938" s="88"/>
    </row>
    <row r="939">
      <c r="A939" s="88"/>
      <c r="B939" s="162"/>
      <c r="C939" s="88"/>
      <c r="D939" s="88"/>
      <c r="E939" s="88"/>
      <c r="F939" s="88"/>
      <c r="G939" s="88"/>
      <c r="H939" s="88"/>
      <c r="I939" s="88"/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  <c r="Z939" s="88"/>
    </row>
    <row r="940">
      <c r="A940" s="88"/>
      <c r="B940" s="162"/>
      <c r="C940" s="88"/>
      <c r="D940" s="88"/>
      <c r="E940" s="88"/>
      <c r="F940" s="88"/>
      <c r="G940" s="88"/>
      <c r="H940" s="88"/>
      <c r="I940" s="88"/>
      <c r="J940" s="88"/>
      <c r="K940" s="88"/>
      <c r="L940" s="88"/>
      <c r="M940" s="88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  <c r="Z940" s="88"/>
    </row>
    <row r="941">
      <c r="A941" s="88"/>
      <c r="B941" s="162"/>
      <c r="C941" s="88"/>
      <c r="D941" s="88"/>
      <c r="E941" s="88"/>
      <c r="F941" s="88"/>
      <c r="G941" s="88"/>
      <c r="H941" s="88"/>
      <c r="I941" s="88"/>
      <c r="J941" s="88"/>
      <c r="K941" s="88"/>
      <c r="L941" s="88"/>
      <c r="M941" s="88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  <c r="Z941" s="88"/>
    </row>
    <row r="942">
      <c r="A942" s="88"/>
      <c r="B942" s="162"/>
      <c r="C942" s="88"/>
      <c r="D942" s="88"/>
      <c r="E942" s="88"/>
      <c r="F942" s="88"/>
      <c r="G942" s="88"/>
      <c r="H942" s="88"/>
      <c r="I942" s="88"/>
      <c r="J942" s="88"/>
      <c r="K942" s="88"/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</row>
    <row r="943">
      <c r="A943" s="88"/>
      <c r="B943" s="162"/>
      <c r="C943" s="88"/>
      <c r="D943" s="88"/>
      <c r="E943" s="88"/>
      <c r="F943" s="88"/>
      <c r="G943" s="88"/>
      <c r="H943" s="88"/>
      <c r="I943" s="88"/>
      <c r="J943" s="88"/>
      <c r="K943" s="88"/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</row>
    <row r="944">
      <c r="A944" s="88"/>
      <c r="B944" s="162"/>
      <c r="C944" s="88"/>
      <c r="D944" s="88"/>
      <c r="E944" s="88"/>
      <c r="F944" s="88"/>
      <c r="G944" s="88"/>
      <c r="H944" s="88"/>
      <c r="I944" s="88"/>
      <c r="J944" s="88"/>
      <c r="K944" s="88"/>
      <c r="L944" s="88"/>
      <c r="M944" s="88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  <c r="Z944" s="88"/>
    </row>
    <row r="945">
      <c r="A945" s="88"/>
      <c r="B945" s="162"/>
      <c r="C945" s="88"/>
      <c r="D945" s="88"/>
      <c r="E945" s="88"/>
      <c r="F945" s="88"/>
      <c r="G945" s="88"/>
      <c r="H945" s="88"/>
      <c r="I945" s="88"/>
      <c r="J945" s="88"/>
      <c r="K945" s="88"/>
      <c r="L945" s="88"/>
      <c r="M945" s="88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  <c r="Z945" s="88"/>
    </row>
    <row r="946">
      <c r="A946" s="88"/>
      <c r="B946" s="162"/>
      <c r="C946" s="88"/>
      <c r="D946" s="88"/>
      <c r="E946" s="88"/>
      <c r="F946" s="88"/>
      <c r="G946" s="88"/>
      <c r="H946" s="88"/>
      <c r="I946" s="88"/>
      <c r="J946" s="88"/>
      <c r="K946" s="88"/>
      <c r="L946" s="88"/>
      <c r="M946" s="88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  <c r="Z946" s="88"/>
    </row>
    <row r="947">
      <c r="A947" s="88"/>
      <c r="B947" s="162"/>
      <c r="C947" s="88"/>
      <c r="D947" s="88"/>
      <c r="E947" s="88"/>
      <c r="F947" s="88"/>
      <c r="G947" s="88"/>
      <c r="H947" s="88"/>
      <c r="I947" s="88"/>
      <c r="J947" s="88"/>
      <c r="K947" s="88"/>
      <c r="L947" s="88"/>
      <c r="M947" s="88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  <c r="Z947" s="88"/>
    </row>
    <row r="948">
      <c r="A948" s="88"/>
      <c r="B948" s="162"/>
      <c r="C948" s="88"/>
      <c r="D948" s="88"/>
      <c r="E948" s="88"/>
      <c r="F948" s="88"/>
      <c r="G948" s="88"/>
      <c r="H948" s="88"/>
      <c r="I948" s="88"/>
      <c r="J948" s="88"/>
      <c r="K948" s="88"/>
      <c r="L948" s="88"/>
      <c r="M948" s="88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  <c r="Z948" s="88"/>
    </row>
    <row r="949">
      <c r="A949" s="88"/>
      <c r="B949" s="162"/>
      <c r="C949" s="88"/>
      <c r="D949" s="88"/>
      <c r="E949" s="88"/>
      <c r="F949" s="88"/>
      <c r="G949" s="88"/>
      <c r="H949" s="88"/>
      <c r="I949" s="88"/>
      <c r="J949" s="88"/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  <c r="Z949" s="88"/>
    </row>
    <row r="950">
      <c r="A950" s="88"/>
      <c r="B950" s="162"/>
      <c r="C950" s="88"/>
      <c r="D950" s="88"/>
      <c r="E950" s="88"/>
      <c r="F950" s="88"/>
      <c r="G950" s="88"/>
      <c r="H950" s="88"/>
      <c r="I950" s="88"/>
      <c r="J950" s="88"/>
      <c r="K950" s="88"/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</row>
    <row r="951">
      <c r="A951" s="88"/>
      <c r="B951" s="162"/>
      <c r="C951" s="88"/>
      <c r="D951" s="88"/>
      <c r="E951" s="88"/>
      <c r="F951" s="88"/>
      <c r="G951" s="88"/>
      <c r="H951" s="88"/>
      <c r="I951" s="88"/>
      <c r="J951" s="88"/>
      <c r="K951" s="88"/>
      <c r="L951" s="88"/>
      <c r="M951" s="88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  <c r="Z951" s="88"/>
    </row>
    <row r="952">
      <c r="A952" s="88"/>
      <c r="B952" s="162"/>
      <c r="C952" s="88"/>
      <c r="D952" s="88"/>
      <c r="E952" s="88"/>
      <c r="F952" s="88"/>
      <c r="G952" s="88"/>
      <c r="H952" s="88"/>
      <c r="I952" s="88"/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</row>
    <row r="953">
      <c r="A953" s="88"/>
      <c r="B953" s="162"/>
      <c r="C953" s="88"/>
      <c r="D953" s="88"/>
      <c r="E953" s="88"/>
      <c r="F953" s="88"/>
      <c r="G953" s="88"/>
      <c r="H953" s="88"/>
      <c r="I953" s="88"/>
      <c r="J953" s="88"/>
      <c r="K953" s="88"/>
      <c r="L953" s="88"/>
      <c r="M953" s="88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  <c r="Z953" s="88"/>
    </row>
    <row r="954">
      <c r="A954" s="88"/>
      <c r="B954" s="162"/>
      <c r="C954" s="88"/>
      <c r="D954" s="88"/>
      <c r="E954" s="88"/>
      <c r="F954" s="88"/>
      <c r="G954" s="88"/>
      <c r="H954" s="88"/>
      <c r="I954" s="88"/>
      <c r="J954" s="88"/>
      <c r="K954" s="88"/>
      <c r="L954" s="88"/>
      <c r="M954" s="88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  <c r="Z954" s="88"/>
    </row>
    <row r="955">
      <c r="A955" s="88"/>
      <c r="B955" s="162"/>
      <c r="C955" s="88"/>
      <c r="D955" s="88"/>
      <c r="E955" s="88"/>
      <c r="F955" s="88"/>
      <c r="G955" s="88"/>
      <c r="H955" s="88"/>
      <c r="I955" s="88"/>
      <c r="J955" s="88"/>
      <c r="K955" s="88"/>
      <c r="L955" s="88"/>
      <c r="M955" s="88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  <c r="Z955" s="88"/>
    </row>
    <row r="956">
      <c r="A956" s="88"/>
      <c r="B956" s="162"/>
      <c r="C956" s="88"/>
      <c r="D956" s="88"/>
      <c r="E956" s="88"/>
      <c r="F956" s="88"/>
      <c r="G956" s="88"/>
      <c r="H956" s="88"/>
      <c r="I956" s="88"/>
      <c r="J956" s="88"/>
      <c r="K956" s="88"/>
      <c r="L956" s="88"/>
      <c r="M956" s="88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  <c r="Z956" s="88"/>
    </row>
    <row r="957">
      <c r="A957" s="88"/>
      <c r="B957" s="162"/>
      <c r="C957" s="88"/>
      <c r="D957" s="88"/>
      <c r="E957" s="88"/>
      <c r="F957" s="88"/>
      <c r="G957" s="88"/>
      <c r="H957" s="88"/>
      <c r="I957" s="88"/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  <c r="Z957" s="88"/>
    </row>
    <row r="958">
      <c r="A958" s="88"/>
      <c r="B958" s="162"/>
      <c r="C958" s="88"/>
      <c r="D958" s="88"/>
      <c r="E958" s="88"/>
      <c r="F958" s="88"/>
      <c r="G958" s="88"/>
      <c r="H958" s="88"/>
      <c r="I958" s="88"/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  <c r="Z958" s="88"/>
    </row>
    <row r="959">
      <c r="A959" s="88"/>
      <c r="B959" s="162"/>
      <c r="C959" s="88"/>
      <c r="D959" s="88"/>
      <c r="E959" s="88"/>
      <c r="F959" s="88"/>
      <c r="G959" s="88"/>
      <c r="H959" s="88"/>
      <c r="I959" s="88"/>
      <c r="J959" s="88"/>
      <c r="K959" s="88"/>
      <c r="L959" s="88"/>
      <c r="M959" s="88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  <c r="Z959" s="88"/>
    </row>
    <row r="960">
      <c r="A960" s="88"/>
      <c r="B960" s="162"/>
      <c r="C960" s="88"/>
      <c r="D960" s="88"/>
      <c r="E960" s="88"/>
      <c r="F960" s="88"/>
      <c r="G960" s="88"/>
      <c r="H960" s="88"/>
      <c r="I960" s="88"/>
      <c r="J960" s="88"/>
      <c r="K960" s="88"/>
      <c r="L960" s="88"/>
      <c r="M960" s="88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  <c r="Z960" s="88"/>
    </row>
    <row r="961">
      <c r="A961" s="88"/>
      <c r="B961" s="162"/>
      <c r="C961" s="88"/>
      <c r="D961" s="88"/>
      <c r="E961" s="88"/>
      <c r="F961" s="88"/>
      <c r="G961" s="88"/>
      <c r="H961" s="88"/>
      <c r="I961" s="88"/>
      <c r="J961" s="88"/>
      <c r="K961" s="88"/>
      <c r="L961" s="88"/>
      <c r="M961" s="88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  <c r="Z961" s="88"/>
    </row>
    <row r="962">
      <c r="A962" s="88"/>
      <c r="B962" s="162"/>
      <c r="C962" s="88"/>
      <c r="D962" s="88"/>
      <c r="E962" s="88"/>
      <c r="F962" s="88"/>
      <c r="G962" s="88"/>
      <c r="H962" s="88"/>
      <c r="I962" s="88"/>
      <c r="J962" s="88"/>
      <c r="K962" s="88"/>
      <c r="L962" s="88"/>
      <c r="M962" s="88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  <c r="Z962" s="88"/>
    </row>
    <row r="963">
      <c r="A963" s="88"/>
      <c r="B963" s="162"/>
      <c r="C963" s="88"/>
      <c r="D963" s="88"/>
      <c r="E963" s="88"/>
      <c r="F963" s="88"/>
      <c r="G963" s="88"/>
      <c r="H963" s="88"/>
      <c r="I963" s="88"/>
      <c r="J963" s="88"/>
      <c r="K963" s="88"/>
      <c r="L963" s="88"/>
      <c r="M963" s="88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  <c r="Z963" s="88"/>
    </row>
    <row r="964">
      <c r="A964" s="88"/>
      <c r="B964" s="162"/>
      <c r="C964" s="88"/>
      <c r="D964" s="88"/>
      <c r="E964" s="88"/>
      <c r="F964" s="88"/>
      <c r="G964" s="88"/>
      <c r="H964" s="88"/>
      <c r="I964" s="88"/>
      <c r="J964" s="88"/>
      <c r="K964" s="88"/>
      <c r="L964" s="88"/>
      <c r="M964" s="88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  <c r="Z964" s="88"/>
    </row>
    <row r="965">
      <c r="A965" s="88"/>
      <c r="B965" s="162"/>
      <c r="C965" s="88"/>
      <c r="D965" s="88"/>
      <c r="E965" s="88"/>
      <c r="F965" s="88"/>
      <c r="G965" s="88"/>
      <c r="H965" s="88"/>
      <c r="I965" s="88"/>
      <c r="J965" s="88"/>
      <c r="K965" s="88"/>
      <c r="L965" s="88"/>
      <c r="M965" s="88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  <c r="Z965" s="88"/>
    </row>
    <row r="966">
      <c r="A966" s="88"/>
      <c r="B966" s="162"/>
      <c r="C966" s="88"/>
      <c r="D966" s="88"/>
      <c r="E966" s="88"/>
      <c r="F966" s="88"/>
      <c r="G966" s="88"/>
      <c r="H966" s="88"/>
      <c r="I966" s="88"/>
      <c r="J966" s="88"/>
      <c r="K966" s="88"/>
      <c r="L966" s="88"/>
      <c r="M966" s="88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  <c r="Z966" s="88"/>
    </row>
    <row r="967">
      <c r="A967" s="88"/>
      <c r="B967" s="162"/>
      <c r="C967" s="88"/>
      <c r="D967" s="88"/>
      <c r="E967" s="88"/>
      <c r="F967" s="88"/>
      <c r="G967" s="88"/>
      <c r="H967" s="88"/>
      <c r="I967" s="88"/>
      <c r="J967" s="88"/>
      <c r="K967" s="88"/>
      <c r="L967" s="88"/>
      <c r="M967" s="88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  <c r="Z967" s="88"/>
    </row>
    <row r="968">
      <c r="A968" s="88"/>
      <c r="B968" s="162"/>
      <c r="C968" s="88"/>
      <c r="D968" s="88"/>
      <c r="E968" s="88"/>
      <c r="F968" s="88"/>
      <c r="G968" s="88"/>
      <c r="H968" s="88"/>
      <c r="I968" s="88"/>
      <c r="J968" s="88"/>
      <c r="K968" s="88"/>
      <c r="L968" s="88"/>
      <c r="M968" s="88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  <c r="Z968" s="88"/>
    </row>
    <row r="969">
      <c r="A969" s="88"/>
      <c r="B969" s="162"/>
      <c r="C969" s="88"/>
      <c r="D969" s="88"/>
      <c r="E969" s="88"/>
      <c r="F969" s="88"/>
      <c r="G969" s="88"/>
      <c r="H969" s="88"/>
      <c r="I969" s="88"/>
      <c r="J969" s="88"/>
      <c r="K969" s="88"/>
      <c r="L969" s="88"/>
      <c r="M969" s="88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  <c r="Z969" s="88"/>
    </row>
    <row r="970">
      <c r="A970" s="88"/>
      <c r="B970" s="162"/>
      <c r="C970" s="88"/>
      <c r="D970" s="88"/>
      <c r="E970" s="88"/>
      <c r="F970" s="88"/>
      <c r="G970" s="88"/>
      <c r="H970" s="88"/>
      <c r="I970" s="88"/>
      <c r="J970" s="88"/>
      <c r="K970" s="88"/>
      <c r="L970" s="88"/>
      <c r="M970" s="88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  <c r="Z970" s="88"/>
    </row>
    <row r="971">
      <c r="A971" s="88"/>
      <c r="B971" s="162"/>
      <c r="C971" s="88"/>
      <c r="D971" s="88"/>
      <c r="E971" s="88"/>
      <c r="F971" s="88"/>
      <c r="G971" s="88"/>
      <c r="H971" s="88"/>
      <c r="I971" s="88"/>
      <c r="J971" s="88"/>
      <c r="K971" s="88"/>
      <c r="L971" s="88"/>
      <c r="M971" s="88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  <c r="Z971" s="88"/>
    </row>
    <row r="972">
      <c r="A972" s="88"/>
      <c r="B972" s="162"/>
      <c r="C972" s="88"/>
      <c r="D972" s="88"/>
      <c r="E972" s="88"/>
      <c r="F972" s="88"/>
      <c r="G972" s="88"/>
      <c r="H972" s="88"/>
      <c r="I972" s="88"/>
      <c r="J972" s="88"/>
      <c r="K972" s="88"/>
      <c r="L972" s="88"/>
      <c r="M972" s="88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  <c r="Z972" s="88"/>
    </row>
    <row r="973">
      <c r="A973" s="88"/>
      <c r="B973" s="162"/>
      <c r="C973" s="88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  <c r="Z973" s="88"/>
    </row>
    <row r="974">
      <c r="A974" s="88"/>
      <c r="B974" s="162"/>
      <c r="C974" s="88"/>
      <c r="D974" s="88"/>
      <c r="E974" s="88"/>
      <c r="F974" s="88"/>
      <c r="G974" s="88"/>
      <c r="H974" s="88"/>
      <c r="I974" s="88"/>
      <c r="J974" s="88"/>
      <c r="K974" s="88"/>
      <c r="L974" s="88"/>
      <c r="M974" s="88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  <c r="Z974" s="88"/>
    </row>
    <row r="975">
      <c r="A975" s="88"/>
      <c r="B975" s="162"/>
      <c r="C975" s="88"/>
      <c r="D975" s="88"/>
      <c r="E975" s="88"/>
      <c r="F975" s="88"/>
      <c r="G975" s="88"/>
      <c r="H975" s="88"/>
      <c r="I975" s="88"/>
      <c r="J975" s="88"/>
      <c r="K975" s="88"/>
      <c r="L975" s="88"/>
      <c r="M975" s="88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  <c r="Z975" s="88"/>
    </row>
    <row r="976">
      <c r="A976" s="88"/>
      <c r="B976" s="162"/>
      <c r="C976" s="88"/>
      <c r="D976" s="88"/>
      <c r="E976" s="88"/>
      <c r="F976" s="88"/>
      <c r="G976" s="88"/>
      <c r="H976" s="88"/>
      <c r="I976" s="88"/>
      <c r="J976" s="88"/>
      <c r="K976" s="88"/>
      <c r="L976" s="88"/>
      <c r="M976" s="88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  <c r="Z976" s="88"/>
    </row>
    <row r="977">
      <c r="A977" s="88"/>
      <c r="B977" s="162"/>
      <c r="C977" s="88"/>
      <c r="D977" s="88"/>
      <c r="E977" s="88"/>
      <c r="F977" s="88"/>
      <c r="G977" s="88"/>
      <c r="H977" s="88"/>
      <c r="I977" s="88"/>
      <c r="J977" s="88"/>
      <c r="K977" s="88"/>
      <c r="L977" s="88"/>
      <c r="M977" s="88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  <c r="Z977" s="88"/>
    </row>
    <row r="978">
      <c r="A978" s="88"/>
      <c r="B978" s="162"/>
      <c r="C978" s="88"/>
      <c r="D978" s="88"/>
      <c r="E978" s="88"/>
      <c r="F978" s="88"/>
      <c r="G978" s="88"/>
      <c r="H978" s="88"/>
      <c r="I978" s="88"/>
      <c r="J978" s="88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</row>
    <row r="979">
      <c r="A979" s="88"/>
      <c r="B979" s="162"/>
      <c r="C979" s="88"/>
      <c r="D979" s="88"/>
      <c r="E979" s="88"/>
      <c r="F979" s="88"/>
      <c r="G979" s="88"/>
      <c r="H979" s="88"/>
      <c r="I979" s="88"/>
      <c r="J979" s="88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</row>
    <row r="980">
      <c r="A980" s="88"/>
      <c r="B980" s="162"/>
      <c r="C980" s="88"/>
      <c r="D980" s="88"/>
      <c r="E980" s="88"/>
      <c r="F980" s="88"/>
      <c r="G980" s="88"/>
      <c r="H980" s="88"/>
      <c r="I980" s="88"/>
      <c r="J980" s="88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</row>
    <row r="981">
      <c r="A981" s="88"/>
      <c r="B981" s="162"/>
      <c r="C981" s="88"/>
      <c r="D981" s="88"/>
      <c r="E981" s="88"/>
      <c r="F981" s="88"/>
      <c r="G981" s="88"/>
      <c r="H981" s="88"/>
      <c r="I981" s="88"/>
      <c r="J981" s="88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</row>
    <row r="982">
      <c r="A982" s="88"/>
      <c r="B982" s="162"/>
      <c r="C982" s="88"/>
      <c r="D982" s="88"/>
      <c r="E982" s="88"/>
      <c r="F982" s="88"/>
      <c r="G982" s="88"/>
      <c r="H982" s="88"/>
      <c r="I982" s="88"/>
      <c r="J982" s="88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</row>
    <row r="983">
      <c r="A983" s="88"/>
      <c r="B983" s="162"/>
      <c r="C983" s="88"/>
      <c r="D983" s="88"/>
      <c r="E983" s="88"/>
      <c r="F983" s="88"/>
      <c r="G983" s="88"/>
      <c r="H983" s="88"/>
      <c r="I983" s="88"/>
      <c r="J983" s="88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</row>
    <row r="984">
      <c r="A984" s="88"/>
      <c r="B984" s="162"/>
      <c r="C984" s="88"/>
      <c r="D984" s="88"/>
      <c r="E984" s="88"/>
      <c r="F984" s="88"/>
      <c r="G984" s="88"/>
      <c r="H984" s="88"/>
      <c r="I984" s="88"/>
      <c r="J984" s="88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</row>
    <row r="985">
      <c r="A985" s="88"/>
      <c r="B985" s="162"/>
      <c r="C985" s="88"/>
      <c r="D985" s="88"/>
      <c r="E985" s="88"/>
      <c r="F985" s="88"/>
      <c r="G985" s="88"/>
      <c r="H985" s="88"/>
      <c r="I985" s="88"/>
      <c r="J985" s="88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</row>
    <row r="986">
      <c r="A986" s="88"/>
      <c r="B986" s="162"/>
      <c r="C986" s="88"/>
      <c r="D986" s="88"/>
      <c r="E986" s="88"/>
      <c r="F986" s="88"/>
      <c r="G986" s="88"/>
      <c r="H986" s="88"/>
      <c r="I986" s="88"/>
      <c r="J986" s="88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</row>
    <row r="987">
      <c r="A987" s="88"/>
      <c r="B987" s="162"/>
      <c r="C987" s="88"/>
      <c r="D987" s="88"/>
      <c r="E987" s="88"/>
      <c r="F987" s="88"/>
      <c r="G987" s="88"/>
      <c r="H987" s="88"/>
      <c r="I987" s="88"/>
      <c r="J987" s="88"/>
      <c r="K987" s="88"/>
      <c r="L987" s="88"/>
      <c r="M987" s="88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</row>
    <row r="988">
      <c r="A988" s="88"/>
      <c r="B988" s="162"/>
      <c r="C988" s="88"/>
      <c r="D988" s="88"/>
      <c r="E988" s="88"/>
      <c r="F988" s="88"/>
      <c r="G988" s="88"/>
      <c r="H988" s="88"/>
      <c r="I988" s="88"/>
      <c r="J988" s="88"/>
      <c r="K988" s="88"/>
      <c r="L988" s="88"/>
      <c r="M988" s="88"/>
      <c r="N988" s="88"/>
      <c r="O988" s="88"/>
      <c r="P988" s="88"/>
      <c r="Q988" s="88"/>
      <c r="R988" s="88"/>
      <c r="S988" s="88"/>
      <c r="T988" s="88"/>
      <c r="U988" s="88"/>
      <c r="V988" s="88"/>
      <c r="W988" s="88"/>
      <c r="X988" s="88"/>
      <c r="Y988" s="88"/>
      <c r="Z988" s="88"/>
    </row>
    <row r="989">
      <c r="A989" s="88"/>
      <c r="B989" s="162"/>
      <c r="C989" s="88"/>
      <c r="D989" s="88"/>
      <c r="E989" s="88"/>
      <c r="F989" s="88"/>
      <c r="G989" s="88"/>
      <c r="H989" s="88"/>
      <c r="I989" s="88"/>
      <c r="J989" s="88"/>
      <c r="K989" s="88"/>
      <c r="L989" s="88"/>
      <c r="M989" s="88"/>
      <c r="N989" s="88"/>
      <c r="O989" s="88"/>
      <c r="P989" s="88"/>
      <c r="Q989" s="88"/>
      <c r="R989" s="88"/>
      <c r="S989" s="88"/>
      <c r="T989" s="88"/>
      <c r="U989" s="88"/>
      <c r="V989" s="88"/>
      <c r="W989" s="88"/>
      <c r="X989" s="88"/>
      <c r="Y989" s="88"/>
      <c r="Z989" s="88"/>
    </row>
    <row r="990">
      <c r="A990" s="88"/>
      <c r="B990" s="162"/>
      <c r="C990" s="88"/>
      <c r="D990" s="88"/>
      <c r="E990" s="88"/>
      <c r="F990" s="88"/>
      <c r="G990" s="88"/>
      <c r="H990" s="88"/>
      <c r="I990" s="88"/>
      <c r="J990" s="88"/>
      <c r="K990" s="88"/>
      <c r="L990" s="88"/>
      <c r="M990" s="88"/>
      <c r="N990" s="88"/>
      <c r="O990" s="88"/>
      <c r="P990" s="88"/>
      <c r="Q990" s="88"/>
      <c r="R990" s="88"/>
      <c r="S990" s="88"/>
      <c r="T990" s="88"/>
      <c r="U990" s="88"/>
      <c r="V990" s="88"/>
      <c r="W990" s="88"/>
      <c r="X990" s="88"/>
      <c r="Y990" s="88"/>
      <c r="Z990" s="88"/>
    </row>
    <row r="991">
      <c r="A991" s="88"/>
      <c r="B991" s="162"/>
      <c r="C991" s="88"/>
      <c r="D991" s="88"/>
      <c r="E991" s="88"/>
      <c r="F991" s="88"/>
      <c r="G991" s="88"/>
      <c r="H991" s="88"/>
      <c r="I991" s="88"/>
      <c r="J991" s="88"/>
      <c r="K991" s="88"/>
      <c r="L991" s="88"/>
      <c r="M991" s="88"/>
      <c r="N991" s="88"/>
      <c r="O991" s="88"/>
      <c r="P991" s="88"/>
      <c r="Q991" s="88"/>
      <c r="R991" s="88"/>
      <c r="S991" s="88"/>
      <c r="T991" s="88"/>
      <c r="U991" s="88"/>
      <c r="V991" s="88"/>
      <c r="W991" s="88"/>
      <c r="X991" s="88"/>
      <c r="Y991" s="88"/>
      <c r="Z991" s="88"/>
    </row>
    <row r="992">
      <c r="A992" s="88"/>
      <c r="B992" s="162"/>
      <c r="C992" s="88"/>
      <c r="D992" s="88"/>
      <c r="E992" s="88"/>
      <c r="F992" s="88"/>
      <c r="G992" s="88"/>
      <c r="H992" s="88"/>
      <c r="I992" s="88"/>
      <c r="J992" s="88"/>
      <c r="K992" s="88"/>
      <c r="L992" s="88"/>
      <c r="M992" s="88"/>
      <c r="N992" s="88"/>
      <c r="O992" s="88"/>
      <c r="P992" s="88"/>
      <c r="Q992" s="88"/>
      <c r="R992" s="88"/>
      <c r="S992" s="88"/>
      <c r="T992" s="88"/>
      <c r="U992" s="88"/>
      <c r="V992" s="88"/>
      <c r="W992" s="88"/>
      <c r="X992" s="88"/>
      <c r="Y992" s="88"/>
      <c r="Z992" s="88"/>
    </row>
    <row r="993">
      <c r="A993" s="88"/>
      <c r="B993" s="162"/>
      <c r="C993" s="88"/>
      <c r="D993" s="88"/>
      <c r="E993" s="88"/>
      <c r="F993" s="88"/>
      <c r="G993" s="88"/>
      <c r="H993" s="88"/>
      <c r="I993" s="88"/>
      <c r="J993" s="88"/>
      <c r="K993" s="88"/>
      <c r="L993" s="88"/>
      <c r="M993" s="88"/>
      <c r="N993" s="88"/>
      <c r="O993" s="88"/>
      <c r="P993" s="88"/>
      <c r="Q993" s="88"/>
      <c r="R993" s="88"/>
      <c r="S993" s="88"/>
      <c r="T993" s="88"/>
      <c r="U993" s="88"/>
      <c r="V993" s="88"/>
      <c r="W993" s="88"/>
      <c r="X993" s="88"/>
      <c r="Y993" s="88"/>
      <c r="Z993" s="88"/>
    </row>
    <row r="994">
      <c r="A994" s="88"/>
      <c r="B994" s="162"/>
      <c r="C994" s="88"/>
      <c r="D994" s="88"/>
      <c r="E994" s="88"/>
      <c r="F994" s="88"/>
      <c r="G994" s="88"/>
      <c r="H994" s="88"/>
      <c r="I994" s="88"/>
      <c r="J994" s="88"/>
      <c r="K994" s="88"/>
      <c r="L994" s="88"/>
      <c r="M994" s="88"/>
      <c r="N994" s="88"/>
      <c r="O994" s="88"/>
      <c r="P994" s="88"/>
      <c r="Q994" s="88"/>
      <c r="R994" s="88"/>
      <c r="S994" s="88"/>
      <c r="T994" s="88"/>
      <c r="U994" s="88"/>
      <c r="V994" s="88"/>
      <c r="W994" s="88"/>
      <c r="X994" s="88"/>
      <c r="Y994" s="88"/>
      <c r="Z994" s="88"/>
    </row>
    <row r="995">
      <c r="A995" s="88"/>
      <c r="B995" s="162"/>
      <c r="C995" s="88"/>
      <c r="D995" s="88"/>
      <c r="E995" s="88"/>
      <c r="F995" s="88"/>
      <c r="G995" s="88"/>
      <c r="H995" s="88"/>
      <c r="I995" s="88"/>
      <c r="J995" s="88"/>
      <c r="K995" s="88"/>
      <c r="L995" s="88"/>
      <c r="M995" s="88"/>
      <c r="N995" s="88"/>
      <c r="O995" s="88"/>
      <c r="P995" s="88"/>
      <c r="Q995" s="88"/>
      <c r="R995" s="88"/>
      <c r="S995" s="88"/>
      <c r="T995" s="88"/>
      <c r="U995" s="88"/>
      <c r="V995" s="88"/>
      <c r="W995" s="88"/>
      <c r="X995" s="88"/>
      <c r="Y995" s="88"/>
      <c r="Z995" s="88"/>
    </row>
    <row r="996">
      <c r="A996" s="88"/>
      <c r="B996" s="162"/>
      <c r="C996" s="88"/>
      <c r="D996" s="88"/>
      <c r="E996" s="88"/>
      <c r="F996" s="88"/>
      <c r="G996" s="88"/>
      <c r="H996" s="88"/>
      <c r="I996" s="88"/>
      <c r="J996" s="88"/>
      <c r="K996" s="88"/>
      <c r="L996" s="88"/>
      <c r="M996" s="88"/>
      <c r="N996" s="88"/>
      <c r="O996" s="88"/>
      <c r="P996" s="88"/>
      <c r="Q996" s="88"/>
      <c r="R996" s="88"/>
      <c r="S996" s="88"/>
      <c r="T996" s="88"/>
      <c r="U996" s="88"/>
      <c r="V996" s="88"/>
      <c r="W996" s="88"/>
      <c r="X996" s="88"/>
      <c r="Y996" s="88"/>
      <c r="Z996" s="88"/>
    </row>
    <row r="997">
      <c r="A997" s="88"/>
      <c r="B997" s="162"/>
      <c r="C997" s="88"/>
      <c r="D997" s="88"/>
      <c r="E997" s="88"/>
      <c r="F997" s="88"/>
      <c r="G997" s="88"/>
      <c r="H997" s="88"/>
      <c r="I997" s="88"/>
      <c r="J997" s="88"/>
      <c r="K997" s="88"/>
      <c r="L997" s="88"/>
      <c r="M997" s="88"/>
      <c r="N997" s="88"/>
      <c r="O997" s="88"/>
      <c r="P997" s="88"/>
      <c r="Q997" s="88"/>
      <c r="R997" s="88"/>
      <c r="S997" s="88"/>
      <c r="T997" s="88"/>
      <c r="U997" s="88"/>
      <c r="V997" s="88"/>
      <c r="W997" s="88"/>
      <c r="X997" s="88"/>
      <c r="Y997" s="88"/>
      <c r="Z997" s="88"/>
    </row>
    <row r="998">
      <c r="A998" s="88"/>
      <c r="B998" s="162"/>
      <c r="C998" s="88"/>
      <c r="D998" s="88"/>
      <c r="E998" s="88"/>
      <c r="F998" s="88"/>
      <c r="G998" s="88"/>
      <c r="H998" s="88"/>
      <c r="I998" s="88"/>
      <c r="J998" s="88"/>
      <c r="K998" s="88"/>
      <c r="L998" s="88"/>
      <c r="M998" s="88"/>
      <c r="N998" s="88"/>
      <c r="O998" s="88"/>
      <c r="P998" s="88"/>
      <c r="Q998" s="88"/>
      <c r="R998" s="88"/>
      <c r="S998" s="88"/>
      <c r="T998" s="88"/>
      <c r="U998" s="88"/>
      <c r="V998" s="88"/>
      <c r="W998" s="88"/>
      <c r="X998" s="88"/>
      <c r="Y998" s="88"/>
      <c r="Z998" s="88"/>
    </row>
    <row r="999">
      <c r="A999" s="88"/>
      <c r="B999" s="162"/>
      <c r="C999" s="88"/>
      <c r="D999" s="88"/>
      <c r="E999" s="88"/>
      <c r="F999" s="88"/>
      <c r="G999" s="88"/>
      <c r="H999" s="88"/>
      <c r="I999" s="88"/>
      <c r="J999" s="88"/>
      <c r="K999" s="88"/>
      <c r="L999" s="88"/>
      <c r="M999" s="88"/>
      <c r="N999" s="88"/>
      <c r="O999" s="88"/>
      <c r="P999" s="88"/>
      <c r="Q999" s="88"/>
      <c r="R999" s="88"/>
      <c r="S999" s="88"/>
      <c r="T999" s="88"/>
      <c r="U999" s="88"/>
      <c r="V999" s="88"/>
      <c r="W999" s="88"/>
      <c r="X999" s="88"/>
      <c r="Y999" s="88"/>
      <c r="Z999" s="88"/>
    </row>
    <row r="1000">
      <c r="A1000" s="88"/>
      <c r="B1000" s="162"/>
      <c r="C1000" s="88"/>
      <c r="D1000" s="88"/>
      <c r="E1000" s="88"/>
      <c r="F1000" s="88"/>
      <c r="G1000" s="88"/>
      <c r="H1000" s="88"/>
      <c r="I1000" s="88"/>
      <c r="J1000" s="88"/>
      <c r="K1000" s="88"/>
      <c r="L1000" s="88"/>
      <c r="M1000" s="88"/>
      <c r="N1000" s="88"/>
      <c r="O1000" s="88"/>
      <c r="P1000" s="88"/>
      <c r="Q1000" s="88"/>
      <c r="R1000" s="88"/>
      <c r="S1000" s="88"/>
      <c r="T1000" s="88"/>
      <c r="U1000" s="88"/>
      <c r="V1000" s="88"/>
      <c r="W1000" s="88"/>
      <c r="X1000" s="88"/>
      <c r="Y1000" s="88"/>
      <c r="Z1000" s="88"/>
    </row>
  </sheetData>
  <mergeCells count="4">
    <mergeCell ref="A1:B1"/>
    <mergeCell ref="A2:B2"/>
    <mergeCell ref="A3:B3"/>
    <mergeCell ref="A61:B61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2026-01-28T14:33:55Z</dcterms:created>
  <dc:creator>Mauricio Moreno</dc:creator>
</cp:coreProperties>
</file>