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6\MENSUAL\WEB\01-Enero\Sector Público\"/>
    </mc:Choice>
  </mc:AlternateContent>
  <bookViews>
    <workbookView xWindow="120" yWindow="1815" windowWidth="18915" windowHeight="10080" tabRatio="822"/>
  </bookViews>
  <sheets>
    <sheet name="A Enero" sheetId="10" r:id="rId1"/>
  </sheets>
  <calcPr calcId="162913"/>
</workbook>
</file>

<file path=xl/calcChain.xml><?xml version="1.0" encoding="utf-8"?>
<calcChain xmlns="http://schemas.openxmlformats.org/spreadsheetml/2006/main">
  <c r="I70" i="10" l="1"/>
  <c r="I65" i="10"/>
  <c r="I59" i="10"/>
  <c r="I44" i="10"/>
  <c r="I54" i="10"/>
  <c r="E52" i="10"/>
  <c r="B89" i="10"/>
  <c r="C89" i="10"/>
  <c r="D89" i="10"/>
  <c r="I14" i="10"/>
  <c r="I34" i="10"/>
  <c r="I35" i="10"/>
  <c r="I39" i="10"/>
  <c r="G104" i="10" l="1"/>
  <c r="H104" i="10"/>
  <c r="F104" i="10"/>
  <c r="C104" i="10"/>
  <c r="D104" i="10"/>
  <c r="B104" i="10"/>
  <c r="G114" i="10"/>
  <c r="H114" i="10"/>
  <c r="F114" i="10"/>
  <c r="C114" i="10"/>
  <c r="D114" i="10"/>
  <c r="B114" i="10"/>
  <c r="G111" i="10"/>
  <c r="H111" i="10"/>
  <c r="F111" i="10"/>
  <c r="C111" i="10"/>
  <c r="D111" i="10"/>
  <c r="B111" i="10"/>
  <c r="E80" i="10"/>
  <c r="I114" i="10" l="1"/>
  <c r="E114" i="10"/>
  <c r="I111" i="10"/>
  <c r="E111" i="10"/>
  <c r="I110" i="10"/>
  <c r="E110" i="10"/>
  <c r="E109" i="10"/>
  <c r="I113" i="10"/>
  <c r="E113" i="10"/>
  <c r="I112" i="10"/>
  <c r="E112" i="10"/>
  <c r="E108" i="10"/>
  <c r="I107" i="10"/>
  <c r="E107" i="10"/>
  <c r="E106" i="10"/>
  <c r="E105" i="10"/>
  <c r="I103" i="10"/>
  <c r="E103" i="10"/>
  <c r="I102" i="10"/>
  <c r="E102" i="10"/>
  <c r="I101" i="10"/>
  <c r="E101" i="10"/>
  <c r="E100" i="10"/>
  <c r="I99" i="10"/>
  <c r="E99" i="10"/>
  <c r="I98" i="10"/>
  <c r="E98" i="10"/>
  <c r="I97" i="10"/>
  <c r="E97" i="10"/>
  <c r="I96" i="10"/>
  <c r="E96" i="10"/>
  <c r="I117" i="10"/>
  <c r="E117" i="10"/>
  <c r="E116" i="10"/>
  <c r="I95" i="10"/>
  <c r="E95" i="10"/>
  <c r="I94" i="10"/>
  <c r="E94" i="10"/>
  <c r="I93" i="10"/>
  <c r="E93" i="10"/>
  <c r="I92" i="10"/>
  <c r="E92" i="10"/>
  <c r="E91" i="10"/>
  <c r="I90" i="10"/>
  <c r="E90" i="10"/>
  <c r="I115" i="10"/>
  <c r="E115" i="10"/>
  <c r="H89" i="10"/>
  <c r="G89" i="10"/>
  <c r="F89" i="10"/>
  <c r="E89" i="10"/>
  <c r="E88" i="10"/>
  <c r="E87" i="10"/>
  <c r="I86" i="10"/>
  <c r="E86" i="10"/>
  <c r="I85" i="10"/>
  <c r="E85" i="10"/>
  <c r="I84" i="10"/>
  <c r="E84" i="10"/>
  <c r="I83" i="10"/>
  <c r="E83" i="10"/>
  <c r="I82" i="10"/>
  <c r="E82" i="10"/>
  <c r="I81" i="10"/>
  <c r="E81" i="10"/>
  <c r="I79" i="10"/>
  <c r="E79" i="10"/>
  <c r="E78" i="10"/>
  <c r="I77" i="10"/>
  <c r="E77" i="10"/>
  <c r="E76" i="10"/>
  <c r="I75" i="10"/>
  <c r="E75" i="10"/>
  <c r="I74" i="10"/>
  <c r="E74" i="10"/>
  <c r="I73" i="10"/>
  <c r="E73" i="10"/>
  <c r="I72" i="10"/>
  <c r="E72" i="10"/>
  <c r="I71" i="10"/>
  <c r="E71" i="10"/>
  <c r="E70" i="10"/>
  <c r="I69" i="10"/>
  <c r="E69" i="10"/>
  <c r="I68" i="10"/>
  <c r="E68" i="10"/>
  <c r="I67" i="10"/>
  <c r="E67" i="10"/>
  <c r="I66" i="10"/>
  <c r="E66" i="10"/>
  <c r="E65" i="10"/>
  <c r="I64" i="10"/>
  <c r="E64" i="10"/>
  <c r="I63" i="10"/>
  <c r="E63" i="10"/>
  <c r="E62" i="10"/>
  <c r="E61" i="10"/>
  <c r="E60" i="10"/>
  <c r="E59" i="10"/>
  <c r="I58" i="10"/>
  <c r="E58" i="10"/>
  <c r="I57" i="10"/>
  <c r="E57" i="10"/>
  <c r="I56" i="10"/>
  <c r="E56" i="10"/>
  <c r="E55" i="10"/>
  <c r="E54" i="10"/>
  <c r="I53" i="10"/>
  <c r="E53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H10" i="10" s="1"/>
  <c r="H11" i="10" s="1"/>
  <c r="G12" i="10"/>
  <c r="F12" i="10"/>
  <c r="D12" i="10"/>
  <c r="C12" i="10"/>
  <c r="B12" i="10"/>
  <c r="D10" i="10" l="1"/>
  <c r="D11" i="10" s="1"/>
  <c r="G10" i="10"/>
  <c r="G11" i="10" s="1"/>
  <c r="C10" i="10"/>
  <c r="C11" i="10" s="1"/>
  <c r="B10" i="10"/>
  <c r="B11" i="10" s="1"/>
  <c r="F10" i="10"/>
  <c r="F11" i="10" s="1"/>
  <c r="E104" i="10"/>
  <c r="I104" i="10"/>
  <c r="I89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<sst xmlns="http://schemas.openxmlformats.org/spreadsheetml/2006/main" count="220" uniqueCount="125">
  <si>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</si>
  <si>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</si>
  <si>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</si>
  <si>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</si>
  <si>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</si>
  <si>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</si>
  <si>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</si>
  <si>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</si>
  <si>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</si>
  <si>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</si>
  <si>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</si>
  <si>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</si>
  <si>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</si>
  <si>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</si>
  <si>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</si>
  <si>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</si>
  <si>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</si>
  <si>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</si>
  <si>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</si>
  <si>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</si>
  <si>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</si>
  <si>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</si>
  <si>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</si>
  <si>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</si>
  <si>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</si>
  <si>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</si>
  <si>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</si>
  <si>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</si>
  <si>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</si>
  <si>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</si>
  <si>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</si>
  <si>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</si>
  <si>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</si>
  <si>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</si>
  <si>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</si>
  <si>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</si>
  <si>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</si>
  <si>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</si>
  <si>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</si>
  <si>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</si>
  <si>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</si>
  <si>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</si>
  <si>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</si>
  <si>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</si>
  <si>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</si>
  <si>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</si>
  <si>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</si>
  <si>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</si>
  <si>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</si>
  <si>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</si>
  <si>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</si>
  <si>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</si>
  <si>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</si>
  <si>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</si>
  <si>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</si>
  <si>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</si>
  <si>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</si>
  <si>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</si>
  <si>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</si>
  <si>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</si>
  <si>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</si>
  <si>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</si>
  <si>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</si>
  <si>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</si>
  <si>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</si>
  <si>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</si>
  <si>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</si>
  <si>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</si>
  <si>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</si>
  <si>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</si>
  <si>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</si>
  <si>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</si>
  <si>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</si>
  <si>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</si>
  <si>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</si>
  <si>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</si>
  <si>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</si>
  <si>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</si>
  <si>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</si>
  <si>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</si>
  <si>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</si>
  <si>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</si>
  <si>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</si>
  <si>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</si>
  <si>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</si>
  <si>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</si>
  <si>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</si>
  <si>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</si>
  <si>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</si>
  <si>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</si>
  <si>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</si>
  <si>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</si>
  <si>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</si>
  <si>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</si>
  <si>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</si>
  <si>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</si>
  <si>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</si>
  <si>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</si>
  <si>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</si>
  <si>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</si>
  <si>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</si>
  <si>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</si>
  <si>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</si>
  <si>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</si>
  <si>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</si>
  <si>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</si>
  <si>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</si>
  <si>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</si>
  <si>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</si>
  <si>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</si>
  <si>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</si>
  <si>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</si>
  <si>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</si>
  <si>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</si>
  <si>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</si>
  <si>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</si>
  <si>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</si>
  <si>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</si>
  <si>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</si>
  <si>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</si>
  <si>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</si>
  <si>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</si>
  <si>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</si>
  <si>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Centro Nacional de Estudios en Técnicas de Imágenes Moleculares</t>
  </si>
  <si>
    <t>AL 29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</si>
</sst>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6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8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29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1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0" xfId="0" applyFont="1" applyFill="1" applyBorder="1" applyAlignment="1" applyProtection="1">
      <alignment horizontal="left" vertical="center" wrapText="1"/>
      <protection locked="0"/>
    </xf>
    <xf numFmtId="165" fontId="0" fillId="0" borderId="36" xfId="1" applyNumberFormat="1" applyFont="1" applyBorder="1" applyAlignment="1">
      <alignment horizontal="right" wrapText="1"/>
    </xf>
    <xf numFmtId="165" fontId="0" fillId="0" borderId="38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8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5" fontId="3" fillId="3" borderId="35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0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0" xfId="0" applyFont="1" applyBorder="1" applyAlignment="1" applyProtection="1">
      <alignment vertical="center" wrapText="1"/>
      <protection locked="0"/>
    </xf>
    <xf numFmtId="164" fontId="3" fillId="3" borderId="34" xfId="0" applyNumberFormat="1" applyFont="1" applyFill="1" applyBorder="1" applyAlignment="1" applyProtection="1">
      <alignment vertical="center" wrapText="1"/>
    </xf>
    <xf numFmtId="164" fontId="3" fillId="3" borderId="31" xfId="0" applyNumberFormat="1" applyFont="1" applyFill="1" applyBorder="1" applyAlignment="1" applyProtection="1">
      <alignment vertical="center" wrapText="1"/>
    </xf>
    <xf numFmtId="165" fontId="3" fillId="3" borderId="32" xfId="1" applyNumberFormat="1" applyFont="1" applyFill="1" applyBorder="1" applyAlignment="1">
      <alignment horizontal="right" vertical="center" wrapText="1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0" xfId="0" applyFont="1" applyFill="1" applyBorder="1" applyAlignment="1" applyProtection="1">
      <alignment vertical="center" wrapText="1"/>
      <protection locked="0"/>
    </xf>
    <xf numFmtId="165" fontId="2" fillId="2" borderId="41" xfId="1" applyNumberFormat="1" applyFont="1" applyFill="1" applyBorder="1" applyAlignment="1">
      <alignment horizontal="right" vertical="center" wrapText="1"/>
    </xf>
    <xf numFmtId="165" fontId="3" fillId="4" borderId="39" xfId="1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10" fillId="0" borderId="21" xfId="0" applyFont="1" applyBorder="1" applyAlignment="1" applyProtection="1">
      <alignment vertical="center"/>
      <protection locked="0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29" xfId="0" applyNumberFormat="1" applyBorder="1" applyAlignment="1" applyProtection="1">
      <alignment horizontal="right"/>
      <protection locked="0"/>
    </xf>
    <xf numFmtId="164" fontId="0" fillId="0" borderId="18" xfId="0" applyNumberFormat="1" applyBorder="1" applyAlignment="1" applyProtection="1">
      <alignment horizontal="right"/>
      <protection locked="0"/>
    </xf>
    <xf numFmtId="164" fontId="0" fillId="0" borderId="28" xfId="0" applyNumberFormat="1" applyBorder="1" applyAlignment="1" applyProtection="1">
      <alignment horizontal="right"/>
      <protection locked="0"/>
    </xf>
    <xf numFmtId="0" fontId="10" fillId="0" borderId="22" xfId="0" applyFont="1" applyBorder="1" applyAlignment="1" applyProtection="1">
      <alignment vertical="center" wrapText="1"/>
      <protection locked="0"/>
    </xf>
    <xf numFmtId="165" fontId="0" fillId="0" borderId="26" xfId="1" applyNumberFormat="1" applyFont="1" applyBorder="1" applyAlignment="1">
      <alignment horizontal="right" wrapText="1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2" xfId="0" applyFont="1" applyBorder="1" applyAlignment="1" applyProtection="1">
      <alignment vertical="center" wrapText="1"/>
      <protection locked="0"/>
    </xf>
    <xf numFmtId="0" fontId="10" fillId="0" borderId="42" xfId="0" applyFont="1" applyFill="1" applyBorder="1" applyAlignment="1" applyProtection="1">
      <alignment vertical="center" wrapText="1"/>
      <protection locked="0"/>
    </xf>
    <xf numFmtId="0" fontId="11" fillId="0" borderId="42" xfId="0" applyFont="1" applyBorder="1" applyAlignment="1">
      <alignment horizontal="justify" vertical="distributed"/>
    </xf>
    <xf numFmtId="0" fontId="10" fillId="0" borderId="42" xfId="0" applyFont="1" applyBorder="1"/>
    <xf numFmtId="0" fontId="10" fillId="0" borderId="44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8" customWidth="1"/>
    <col min="2" max="2" width="10.5703125" style="38" customWidth="1"/>
    <col min="3" max="3" width="12.7109375" style="38" customWidth="1"/>
    <col min="4" max="4" width="11.7109375" style="38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8"/>
    <col min="11" max="11" width="40.140625" style="38" customWidth="1"/>
    <col min="12" max="16384" width="11.42578125" style="38"/>
  </cols>
  <sheetData>
    <row r="1" spans="1:11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</row>
    <row r="2" spans="1:11" x14ac:dyDescent="0.25">
      <c r="A2" s="116" t="s">
        <v>1</v>
      </c>
      <c r="B2" s="116"/>
      <c r="C2" s="116"/>
      <c r="D2" s="116"/>
      <c r="E2" s="116"/>
      <c r="F2" s="116"/>
      <c r="G2" s="116"/>
      <c r="H2" s="116"/>
      <c r="I2" s="116"/>
    </row>
    <row r="3" spans="1:11" x14ac:dyDescent="0.25">
      <c r="A3" s="117" t="s">
        <v>39</v>
      </c>
      <c r="B3" s="117"/>
      <c r="C3" s="117"/>
      <c r="D3" s="117"/>
      <c r="E3" s="117"/>
      <c r="F3" s="117"/>
      <c r="G3" s="117"/>
      <c r="H3" s="117"/>
      <c r="I3" s="117"/>
    </row>
    <row r="4" spans="1:11" x14ac:dyDescent="0.25">
      <c r="A4" s="117" t="s">
        <v>102</v>
      </c>
      <c r="B4" s="117"/>
      <c r="C4" s="117"/>
      <c r="D4" s="117"/>
      <c r="E4" s="117"/>
      <c r="F4" s="117"/>
      <c r="G4" s="117"/>
      <c r="H4" s="117"/>
      <c r="I4" s="117"/>
    </row>
    <row r="5" spans="1:11" x14ac:dyDescent="0.25">
      <c r="A5" s="117" t="s">
        <v>124</v>
      </c>
      <c r="B5" s="117"/>
      <c r="C5" s="117"/>
      <c r="D5" s="117"/>
      <c r="E5" s="117"/>
      <c r="F5" s="117"/>
      <c r="G5" s="117"/>
      <c r="H5" s="117"/>
      <c r="I5" s="117"/>
    </row>
    <row r="6" spans="1:11" x14ac:dyDescent="0.25">
      <c r="A6" s="118" t="s">
        <v>2</v>
      </c>
      <c r="B6" s="118"/>
      <c r="C6" s="118"/>
      <c r="D6" s="118"/>
      <c r="E6" s="118"/>
      <c r="F6" s="118"/>
      <c r="G6" s="118"/>
      <c r="H6" s="118"/>
      <c r="I6" s="118"/>
    </row>
    <row r="7" spans="1:11" ht="6" customHeight="1" thickBot="1" x14ac:dyDescent="0.3">
      <c r="A7" s="119"/>
      <c r="B7" s="119"/>
      <c r="C7" s="119"/>
      <c r="D7" s="119"/>
      <c r="E7" s="119"/>
      <c r="F7" s="119"/>
      <c r="G7" s="119"/>
      <c r="H7" s="119"/>
      <c r="I7" s="119"/>
    </row>
    <row r="8" spans="1:11" x14ac:dyDescent="0.25">
      <c r="A8" s="120" t="s">
        <v>3</v>
      </c>
      <c r="B8" s="122" t="s">
        <v>4</v>
      </c>
      <c r="C8" s="123"/>
      <c r="D8" s="123"/>
      <c r="E8" s="124"/>
      <c r="F8" s="122" t="s">
        <v>5</v>
      </c>
      <c r="G8" s="123"/>
      <c r="H8" s="123"/>
      <c r="I8" s="125"/>
    </row>
    <row r="9" spans="1:11" ht="30.75" thickBot="1" x14ac:dyDescent="0.3">
      <c r="A9" s="121"/>
      <c r="B9" s="59" t="s">
        <v>6</v>
      </c>
      <c r="C9" s="60" t="s">
        <v>7</v>
      </c>
      <c r="D9" s="60" t="s">
        <v>8</v>
      </c>
      <c r="E9" s="61" t="s">
        <v>9</v>
      </c>
      <c r="F9" s="62" t="s">
        <v>6</v>
      </c>
      <c r="G9" s="60" t="s">
        <v>7</v>
      </c>
      <c r="H9" s="60" t="s">
        <v>8</v>
      </c>
      <c r="I9" s="63" t="s">
        <v>9</v>
      </c>
    </row>
    <row r="10" spans="1:11" ht="15.75" thickBot="1" x14ac:dyDescent="0.3">
      <c r="A10" s="34" t="s">
        <v>33</v>
      </c>
      <c r="B10" s="64">
        <f>B12+B43+B89+B104+B111+B114</f>
        <v>23712.433749000003</v>
      </c>
      <c r="C10" s="65">
        <f>C12+C43+C89+C104+C111+C114</f>
        <v>23712.433749000003</v>
      </c>
      <c r="D10" s="65">
        <f>D12+D43+D89+D104+D111+D114</f>
        <v>260.05231921999996</v>
      </c>
      <c r="E10" s="95">
        <f>D10/C10</f>
        <v>1.0966918114466713E-2</v>
      </c>
      <c r="F10" s="64">
        <f>F12+F43+F89+F104+F111+F114</f>
        <v>11188.168626000001</v>
      </c>
      <c r="G10" s="65">
        <f>G12+G43+G89+G104+G111+G114</f>
        <v>11188.168626000001</v>
      </c>
      <c r="H10" s="65">
        <f>H12+H43+H89+H104+H111+H114</f>
        <v>317.87160642999999</v>
      </c>
      <c r="I10" s="66">
        <f>H10/G10</f>
        <v>2.8411406464799199E-2</v>
      </c>
      <c r="K10" s="97"/>
    </row>
    <row r="11" spans="1:11" ht="15.75" thickBot="1" x14ac:dyDescent="0.3">
      <c r="A11" s="49" t="s">
        <v>10</v>
      </c>
      <c r="B11" s="69">
        <f>B10-B111-B114</f>
        <v>22104.752940000002</v>
      </c>
      <c r="C11" s="70">
        <f>C10-C111-C114</f>
        <v>22104.752940000002</v>
      </c>
      <c r="D11" s="70">
        <f>D10-D111-D114</f>
        <v>153.39252844999999</v>
      </c>
      <c r="E11" s="96">
        <f>D11/C11</f>
        <v>6.9393459798605638E-3</v>
      </c>
      <c r="F11" s="69">
        <f>F10-F50-F111-F114</f>
        <v>5490.7764340000003</v>
      </c>
      <c r="G11" s="70">
        <f>G10-G50-G111-G114</f>
        <v>5490.7764340000003</v>
      </c>
      <c r="H11" s="70">
        <f>H10-H50-H111-H114</f>
        <v>11.31087943</v>
      </c>
      <c r="I11" s="33">
        <f>H11/G11</f>
        <v>2.0599781407891135E-3</v>
      </c>
    </row>
    <row r="12" spans="1:11" ht="15.75" thickBot="1" x14ac:dyDescent="0.3">
      <c r="A12" s="35" t="s">
        <v>11</v>
      </c>
      <c r="B12" s="67">
        <f>SUM(B13:B42)</f>
        <v>14759.386319000001</v>
      </c>
      <c r="C12" s="32">
        <f>SUM(C13:C42)</f>
        <v>14759.386319000001</v>
      </c>
      <c r="D12" s="32">
        <f>SUM(D13:D42)</f>
        <v>6.2398456500000004</v>
      </c>
      <c r="E12" s="68">
        <f>D12/C12</f>
        <v>4.2277134801786063E-4</v>
      </c>
      <c r="F12" s="67">
        <f>SUM(F13:F42)</f>
        <v>3163.6036519999993</v>
      </c>
      <c r="G12" s="32">
        <f>SUM(G13:G42)</f>
        <v>3163.6036519999993</v>
      </c>
      <c r="H12" s="32">
        <f>SUM(H13:H42)</f>
        <v>0</v>
      </c>
      <c r="I12" s="83">
        <f>H12/G12</f>
        <v>0</v>
      </c>
    </row>
    <row r="13" spans="1:11" x14ac:dyDescent="0.25">
      <c r="A13" s="94" t="s">
        <v>12</v>
      </c>
      <c r="B13" s="20">
        <v>95.7</v>
      </c>
      <c r="C13" s="21">
        <v>95.7</v>
      </c>
      <c r="D13" s="21">
        <v>3.7439999999999999E-3</v>
      </c>
      <c r="E13" s="7">
        <f>D13/C13</f>
        <v>3.9122257053291537E-5</v>
      </c>
      <c r="F13" s="14">
        <v>3</v>
      </c>
      <c r="G13" s="15">
        <v>3</v>
      </c>
      <c r="H13" s="15">
        <v>0</v>
      </c>
      <c r="I13" s="7">
        <f>H13/G13</f>
        <v>0</v>
      </c>
    </row>
    <row r="14" spans="1:11" x14ac:dyDescent="0.25">
      <c r="A14" s="39" t="s">
        <v>13</v>
      </c>
      <c r="B14" s="1">
        <v>127.12531199999999</v>
      </c>
      <c r="C14" s="4">
        <v>127.12531199999999</v>
      </c>
      <c r="D14" s="4">
        <v>0</v>
      </c>
      <c r="E14" s="5">
        <f>D14/C14</f>
        <v>0</v>
      </c>
      <c r="F14" s="30">
        <v>0.8</v>
      </c>
      <c r="G14" s="31">
        <v>0.8</v>
      </c>
      <c r="H14" s="31">
        <v>0</v>
      </c>
      <c r="I14" s="5">
        <f t="shared" ref="I14:I27" si="0">H14/G14</f>
        <v>0</v>
      </c>
    </row>
    <row r="15" spans="1:11" x14ac:dyDescent="0.25">
      <c r="A15" s="39" t="s">
        <v>19</v>
      </c>
      <c r="B15" s="1">
        <v>172.42388199999999</v>
      </c>
      <c r="C15" s="4">
        <v>172.42388199999999</v>
      </c>
      <c r="D15" s="4">
        <v>1.679657E-2</v>
      </c>
      <c r="E15" s="5">
        <f t="shared" ref="E15:E37" si="1">D15/C15</f>
        <v>9.7414405737599632E-5</v>
      </c>
      <c r="F15" s="16">
        <v>40.009931999999999</v>
      </c>
      <c r="G15" s="17">
        <v>40.009931999999999</v>
      </c>
      <c r="H15" s="17">
        <v>0</v>
      </c>
      <c r="I15" s="5">
        <f t="shared" si="0"/>
        <v>0</v>
      </c>
    </row>
    <row r="16" spans="1:11" x14ac:dyDescent="0.25">
      <c r="A16" s="39" t="s">
        <v>41</v>
      </c>
      <c r="B16" s="1">
        <v>69.820733000000004</v>
      </c>
      <c r="C16" s="4">
        <v>69.820733000000004</v>
      </c>
      <c r="D16" s="4">
        <v>1.0458404699999999</v>
      </c>
      <c r="E16" s="5">
        <f t="shared" si="1"/>
        <v>1.4978938562561351E-2</v>
      </c>
      <c r="F16" s="16">
        <v>11.206742</v>
      </c>
      <c r="G16" s="17">
        <v>11.206742</v>
      </c>
      <c r="H16" s="17">
        <v>0</v>
      </c>
      <c r="I16" s="5">
        <f t="shared" si="0"/>
        <v>0</v>
      </c>
    </row>
    <row r="17" spans="1:9" x14ac:dyDescent="0.25">
      <c r="A17" s="40" t="s">
        <v>42</v>
      </c>
      <c r="B17" s="1">
        <v>2138.047161</v>
      </c>
      <c r="C17" s="4">
        <v>2138.047161</v>
      </c>
      <c r="D17" s="4">
        <v>0</v>
      </c>
      <c r="E17" s="5">
        <f t="shared" si="1"/>
        <v>0</v>
      </c>
      <c r="F17" s="16">
        <v>1501.485279</v>
      </c>
      <c r="G17" s="17">
        <v>1501.485279</v>
      </c>
      <c r="H17" s="17">
        <v>0</v>
      </c>
      <c r="I17" s="5">
        <f t="shared" si="0"/>
        <v>0</v>
      </c>
    </row>
    <row r="18" spans="1:9" x14ac:dyDescent="0.25">
      <c r="A18" s="41" t="s">
        <v>43</v>
      </c>
      <c r="B18" s="1">
        <v>25.757228000000001</v>
      </c>
      <c r="C18" s="4">
        <v>25.757228000000001</v>
      </c>
      <c r="D18" s="4">
        <v>6.4155749999999998E-2</v>
      </c>
      <c r="E18" s="5">
        <f t="shared" si="1"/>
        <v>2.4907862756038809E-3</v>
      </c>
      <c r="F18" s="16">
        <v>0.873838</v>
      </c>
      <c r="G18" s="17">
        <v>0.873838</v>
      </c>
      <c r="H18" s="17">
        <v>0</v>
      </c>
      <c r="I18" s="5">
        <f t="shared" si="0"/>
        <v>0</v>
      </c>
    </row>
    <row r="19" spans="1:9" x14ac:dyDescent="0.25">
      <c r="A19" s="41" t="s">
        <v>44</v>
      </c>
      <c r="B19" s="1">
        <v>40.321375000000003</v>
      </c>
      <c r="C19" s="4">
        <v>40.321375000000003</v>
      </c>
      <c r="D19" s="4">
        <v>0</v>
      </c>
      <c r="E19" s="5">
        <f t="shared" si="1"/>
        <v>0</v>
      </c>
      <c r="F19" s="16">
        <v>674.81037900000001</v>
      </c>
      <c r="G19" s="17">
        <v>674.81037900000001</v>
      </c>
      <c r="H19" s="17">
        <v>0</v>
      </c>
      <c r="I19" s="5">
        <f t="shared" si="0"/>
        <v>0</v>
      </c>
    </row>
    <row r="20" spans="1:9" x14ac:dyDescent="0.25">
      <c r="A20" s="39" t="s">
        <v>45</v>
      </c>
      <c r="B20" s="1">
        <v>78.649984000000003</v>
      </c>
      <c r="C20" s="4">
        <v>78.649984000000003</v>
      </c>
      <c r="D20" s="4">
        <v>0</v>
      </c>
      <c r="E20" s="5">
        <f t="shared" si="1"/>
        <v>0</v>
      </c>
      <c r="F20" s="16">
        <v>52.241073</v>
      </c>
      <c r="G20" s="17">
        <v>52.241073</v>
      </c>
      <c r="H20" s="17">
        <v>0</v>
      </c>
      <c r="I20" s="5">
        <f t="shared" si="0"/>
        <v>0</v>
      </c>
    </row>
    <row r="21" spans="1:9" x14ac:dyDescent="0.25">
      <c r="A21" s="41" t="s">
        <v>46</v>
      </c>
      <c r="B21" s="1">
        <v>1534.174225</v>
      </c>
      <c r="C21" s="4">
        <v>1534.174225</v>
      </c>
      <c r="D21" s="4">
        <v>0</v>
      </c>
      <c r="E21" s="5">
        <f t="shared" si="1"/>
        <v>0</v>
      </c>
      <c r="F21" s="16">
        <v>303.899</v>
      </c>
      <c r="G21" s="17">
        <v>303.899</v>
      </c>
      <c r="H21" s="17">
        <v>0</v>
      </c>
      <c r="I21" s="5">
        <f t="shared" si="0"/>
        <v>0</v>
      </c>
    </row>
    <row r="22" spans="1:9" x14ac:dyDescent="0.25">
      <c r="A22" s="42" t="s">
        <v>47</v>
      </c>
      <c r="B22" s="1">
        <v>35.581921999999999</v>
      </c>
      <c r="C22" s="4">
        <v>35.581921999999999</v>
      </c>
      <c r="D22" s="4">
        <v>5.3550000000000004E-3</v>
      </c>
      <c r="E22" s="5">
        <f t="shared" si="1"/>
        <v>1.5049777243623884E-4</v>
      </c>
      <c r="F22" s="16">
        <v>2.1181480000000001</v>
      </c>
      <c r="G22" s="17">
        <v>2.1181480000000001</v>
      </c>
      <c r="H22" s="17">
        <v>0</v>
      </c>
      <c r="I22" s="5">
        <f t="shared" si="0"/>
        <v>0</v>
      </c>
    </row>
    <row r="23" spans="1:9" x14ac:dyDescent="0.25">
      <c r="A23" s="42" t="s">
        <v>48</v>
      </c>
      <c r="B23" s="1">
        <v>13.876048000000001</v>
      </c>
      <c r="C23" s="4">
        <v>13.876048000000001</v>
      </c>
      <c r="D23" s="4">
        <v>0</v>
      </c>
      <c r="E23" s="5">
        <f t="shared" si="1"/>
        <v>0</v>
      </c>
      <c r="F23" s="16">
        <v>52.899892999999999</v>
      </c>
      <c r="G23" s="17">
        <v>52.899892999999999</v>
      </c>
      <c r="H23" s="17">
        <v>0</v>
      </c>
      <c r="I23" s="5">
        <f t="shared" si="0"/>
        <v>0</v>
      </c>
    </row>
    <row r="24" spans="1:9" x14ac:dyDescent="0.25">
      <c r="A24" s="42" t="s">
        <v>49</v>
      </c>
      <c r="B24" s="1">
        <v>475.05613799999998</v>
      </c>
      <c r="C24" s="4">
        <v>475.05613799999998</v>
      </c>
      <c r="D24" s="4">
        <v>1.5E-3</v>
      </c>
      <c r="E24" s="5">
        <f t="shared" si="1"/>
        <v>3.157521564325099E-6</v>
      </c>
      <c r="F24" s="16">
        <v>101.077371</v>
      </c>
      <c r="G24" s="17">
        <v>101.077371</v>
      </c>
      <c r="H24" s="17">
        <v>0</v>
      </c>
      <c r="I24" s="5">
        <f t="shared" si="0"/>
        <v>0</v>
      </c>
    </row>
    <row r="25" spans="1:9" x14ac:dyDescent="0.25">
      <c r="A25" s="42" t="s">
        <v>50</v>
      </c>
      <c r="B25" s="1">
        <v>134.22523699999999</v>
      </c>
      <c r="C25" s="4">
        <v>134.22523699999999</v>
      </c>
      <c r="D25" s="4">
        <v>2.0119999999999999E-3</v>
      </c>
      <c r="E25" s="5">
        <f t="shared" si="1"/>
        <v>1.4989729539460601E-5</v>
      </c>
      <c r="F25" s="16">
        <v>17.100000000000001</v>
      </c>
      <c r="G25" s="17">
        <v>17.100000000000001</v>
      </c>
      <c r="H25" s="17">
        <v>0</v>
      </c>
      <c r="I25" s="5">
        <f t="shared" si="0"/>
        <v>0</v>
      </c>
    </row>
    <row r="26" spans="1:9" x14ac:dyDescent="0.25">
      <c r="A26" s="42" t="s">
        <v>51</v>
      </c>
      <c r="B26" s="1">
        <v>943.19269299999996</v>
      </c>
      <c r="C26" s="4">
        <v>943.19269299999996</v>
      </c>
      <c r="D26" s="4">
        <v>0</v>
      </c>
      <c r="E26" s="5">
        <f t="shared" si="1"/>
        <v>0</v>
      </c>
      <c r="F26" s="16">
        <v>41.812877999999998</v>
      </c>
      <c r="G26" s="17">
        <v>41.812877999999998</v>
      </c>
      <c r="H26" s="17">
        <v>0</v>
      </c>
      <c r="I26" s="5">
        <f t="shared" si="0"/>
        <v>0</v>
      </c>
    </row>
    <row r="27" spans="1:9" x14ac:dyDescent="0.25">
      <c r="A27" s="42" t="s">
        <v>52</v>
      </c>
      <c r="B27" s="1">
        <v>28.708735000000001</v>
      </c>
      <c r="C27" s="4">
        <v>28.708735000000001</v>
      </c>
      <c r="D27" s="4">
        <v>0</v>
      </c>
      <c r="E27" s="5">
        <f t="shared" si="1"/>
        <v>0</v>
      </c>
      <c r="F27" s="16">
        <v>193.509817</v>
      </c>
      <c r="G27" s="17">
        <v>193.509817</v>
      </c>
      <c r="H27" s="17">
        <v>0</v>
      </c>
      <c r="I27" s="5">
        <f t="shared" si="0"/>
        <v>0</v>
      </c>
    </row>
    <row r="28" spans="1:9" x14ac:dyDescent="0.25">
      <c r="A28" s="42" t="s">
        <v>22</v>
      </c>
      <c r="B28" s="1">
        <v>3.867553</v>
      </c>
      <c r="C28" s="4">
        <v>3.867553</v>
      </c>
      <c r="D28" s="4">
        <v>8.3999999999999995E-3</v>
      </c>
      <c r="E28" s="5">
        <f t="shared" si="1"/>
        <v>2.1719159375450056E-3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39" t="s">
        <v>53</v>
      </c>
      <c r="B29" s="1">
        <v>50.585417999999997</v>
      </c>
      <c r="C29" s="4">
        <v>50.585417999999997</v>
      </c>
      <c r="D29" s="4">
        <v>0</v>
      </c>
      <c r="E29" s="5">
        <f t="shared" si="1"/>
        <v>0</v>
      </c>
      <c r="F29" s="16">
        <v>39.381281999999999</v>
      </c>
      <c r="G29" s="17">
        <v>39.381281999999999</v>
      </c>
      <c r="H29" s="17">
        <v>0</v>
      </c>
      <c r="I29" s="5">
        <f t="shared" ref="I29:I35" si="2">H29/G29</f>
        <v>0</v>
      </c>
    </row>
    <row r="30" spans="1:9" x14ac:dyDescent="0.25">
      <c r="A30" s="39" t="s">
        <v>54</v>
      </c>
      <c r="B30" s="1">
        <v>36.166432999999998</v>
      </c>
      <c r="C30" s="4">
        <v>36.166432999999998</v>
      </c>
      <c r="D30" s="4">
        <v>1.2281129999999999E-2</v>
      </c>
      <c r="E30" s="5">
        <f t="shared" si="1"/>
        <v>3.3957260866726888E-4</v>
      </c>
      <c r="F30" s="16">
        <v>110.823302</v>
      </c>
      <c r="G30" s="17">
        <v>110.823302</v>
      </c>
      <c r="H30" s="17">
        <v>0</v>
      </c>
      <c r="I30" s="5">
        <f t="shared" si="2"/>
        <v>0</v>
      </c>
    </row>
    <row r="31" spans="1:9" x14ac:dyDescent="0.25">
      <c r="A31" s="39" t="s">
        <v>114</v>
      </c>
      <c r="B31" s="1">
        <v>7.2988499999999998</v>
      </c>
      <c r="C31" s="4">
        <v>7.2988499999999998</v>
      </c>
      <c r="D31" s="4">
        <v>0</v>
      </c>
      <c r="E31" s="5">
        <f t="shared" si="1"/>
        <v>0</v>
      </c>
      <c r="F31" s="16" t="s">
        <v>16</v>
      </c>
      <c r="G31" s="17" t="s">
        <v>16</v>
      </c>
      <c r="H31" s="17" t="s">
        <v>16</v>
      </c>
      <c r="I31" s="5" t="s">
        <v>16</v>
      </c>
    </row>
    <row r="32" spans="1:9" x14ac:dyDescent="0.25">
      <c r="A32" s="42" t="s">
        <v>17</v>
      </c>
      <c r="B32" s="1">
        <v>343.23447299999998</v>
      </c>
      <c r="C32" s="4">
        <v>343.23447299999998</v>
      </c>
      <c r="D32" s="4">
        <v>5.0210730699999999</v>
      </c>
      <c r="E32" s="5">
        <f t="shared" si="1"/>
        <v>1.4628696896654667E-2</v>
      </c>
      <c r="F32" s="16">
        <v>8</v>
      </c>
      <c r="G32" s="17">
        <v>8</v>
      </c>
      <c r="H32" s="17">
        <v>0</v>
      </c>
      <c r="I32" s="5">
        <f t="shared" si="2"/>
        <v>0</v>
      </c>
    </row>
    <row r="33" spans="1:9" x14ac:dyDescent="0.25">
      <c r="A33" s="42" t="s">
        <v>21</v>
      </c>
      <c r="B33" s="1">
        <v>273.46731399999999</v>
      </c>
      <c r="C33" s="4">
        <v>273.46731399999999</v>
      </c>
      <c r="D33" s="4">
        <v>2.1805599999999998E-3</v>
      </c>
      <c r="E33" s="5">
        <f t="shared" si="1"/>
        <v>7.9737500182562939E-6</v>
      </c>
      <c r="F33" s="2">
        <v>3.1049259999999999</v>
      </c>
      <c r="G33" s="3">
        <v>3.1049259999999999</v>
      </c>
      <c r="H33" s="3">
        <v>0</v>
      </c>
      <c r="I33" s="5">
        <f t="shared" si="2"/>
        <v>0</v>
      </c>
    </row>
    <row r="34" spans="1:9" x14ac:dyDescent="0.25">
      <c r="A34" s="39" t="s">
        <v>20</v>
      </c>
      <c r="B34" s="1">
        <v>12.547744</v>
      </c>
      <c r="C34" s="4">
        <v>12.547744</v>
      </c>
      <c r="D34" s="4">
        <v>0</v>
      </c>
      <c r="E34" s="5">
        <f t="shared" si="1"/>
        <v>0</v>
      </c>
      <c r="F34" s="30">
        <v>0.81903000000000004</v>
      </c>
      <c r="G34" s="31">
        <v>0.81903000000000004</v>
      </c>
      <c r="H34" s="31">
        <v>0</v>
      </c>
      <c r="I34" s="5">
        <f t="shared" si="2"/>
        <v>0</v>
      </c>
    </row>
    <row r="35" spans="1:9" x14ac:dyDescent="0.25">
      <c r="A35" s="42" t="s">
        <v>24</v>
      </c>
      <c r="B35" s="1">
        <v>108.648233</v>
      </c>
      <c r="C35" s="4">
        <v>108.648233</v>
      </c>
      <c r="D35" s="4">
        <v>0</v>
      </c>
      <c r="E35" s="5">
        <f t="shared" si="1"/>
        <v>0</v>
      </c>
      <c r="F35" s="2">
        <v>4</v>
      </c>
      <c r="G35" s="3">
        <v>4</v>
      </c>
      <c r="H35" s="3">
        <v>0</v>
      </c>
      <c r="I35" s="5">
        <f t="shared" si="2"/>
        <v>0</v>
      </c>
    </row>
    <row r="36" spans="1:9" x14ac:dyDescent="0.25">
      <c r="A36" s="42" t="s">
        <v>15</v>
      </c>
      <c r="B36" s="1">
        <v>10.239024000000001</v>
      </c>
      <c r="C36" s="4">
        <v>10.239024000000001</v>
      </c>
      <c r="D36" s="4">
        <v>3.8950140000000001E-2</v>
      </c>
      <c r="E36" s="5">
        <f t="shared" si="1"/>
        <v>3.8040871864349571E-3</v>
      </c>
      <c r="F36" s="30" t="s">
        <v>16</v>
      </c>
      <c r="G36" s="31" t="s">
        <v>16</v>
      </c>
      <c r="H36" s="31" t="s">
        <v>16</v>
      </c>
      <c r="I36" s="5" t="s">
        <v>16</v>
      </c>
    </row>
    <row r="37" spans="1:9" x14ac:dyDescent="0.25">
      <c r="A37" s="39" t="s">
        <v>55</v>
      </c>
      <c r="B37" s="1">
        <v>3.2061000000000002</v>
      </c>
      <c r="C37" s="4">
        <v>3.2061000000000002</v>
      </c>
      <c r="D37" s="4">
        <v>0</v>
      </c>
      <c r="E37" s="5">
        <f t="shared" si="1"/>
        <v>0</v>
      </c>
      <c r="F37" s="30" t="s">
        <v>16</v>
      </c>
      <c r="G37" s="31" t="s">
        <v>16</v>
      </c>
      <c r="H37" s="31" t="s">
        <v>16</v>
      </c>
      <c r="I37" s="5" t="s">
        <v>16</v>
      </c>
    </row>
    <row r="38" spans="1:9" x14ac:dyDescent="0.25">
      <c r="A38" s="39" t="s">
        <v>18</v>
      </c>
      <c r="B38" s="1">
        <v>41.282142</v>
      </c>
      <c r="C38" s="4">
        <v>41.282142</v>
      </c>
      <c r="D38" s="4">
        <v>0</v>
      </c>
      <c r="E38" s="5">
        <f>D38/C38</f>
        <v>0</v>
      </c>
      <c r="F38" s="30" t="s">
        <v>16</v>
      </c>
      <c r="G38" s="31" t="s">
        <v>16</v>
      </c>
      <c r="H38" s="31" t="s">
        <v>16</v>
      </c>
      <c r="I38" s="5" t="s">
        <v>16</v>
      </c>
    </row>
    <row r="39" spans="1:9" x14ac:dyDescent="0.25">
      <c r="A39" s="39" t="s">
        <v>23</v>
      </c>
      <c r="B39" s="1">
        <v>4.7458099999999996</v>
      </c>
      <c r="C39" s="4">
        <v>4.7458099999999996</v>
      </c>
      <c r="D39" s="4">
        <v>2.3999999999999998E-3</v>
      </c>
      <c r="E39" s="5">
        <f t="shared" ref="E39:E41" si="3">D39/C39</f>
        <v>5.0570924668286339E-4</v>
      </c>
      <c r="F39" s="30">
        <v>9.4964999999999994E-2</v>
      </c>
      <c r="G39" s="31">
        <v>9.4964999999999994E-2</v>
      </c>
      <c r="H39" s="31">
        <v>0</v>
      </c>
      <c r="I39" s="5">
        <f t="shared" ref="I39:I41" si="4">H39/G39</f>
        <v>0</v>
      </c>
    </row>
    <row r="40" spans="1:9" x14ac:dyDescent="0.25">
      <c r="A40" s="41" t="s">
        <v>14</v>
      </c>
      <c r="B40" s="1">
        <v>5.4999599999999997</v>
      </c>
      <c r="C40" s="4">
        <v>5.4999599999999997</v>
      </c>
      <c r="D40" s="4">
        <v>1.3076959999999999E-2</v>
      </c>
      <c r="E40" s="5">
        <f t="shared" si="3"/>
        <v>2.3776463828827843E-3</v>
      </c>
      <c r="F40" s="30">
        <v>0.30348199999999997</v>
      </c>
      <c r="G40" s="31">
        <v>0.30348199999999997</v>
      </c>
      <c r="H40" s="31">
        <v>0</v>
      </c>
      <c r="I40" s="5">
        <f t="shared" si="4"/>
        <v>0</v>
      </c>
    </row>
    <row r="41" spans="1:9" x14ac:dyDescent="0.25">
      <c r="A41" s="41" t="s">
        <v>31</v>
      </c>
      <c r="B41" s="1">
        <v>7.0458920000000003</v>
      </c>
      <c r="C41" s="4">
        <v>7.0458920000000003</v>
      </c>
      <c r="D41" s="4">
        <v>2.0799999999999998E-3</v>
      </c>
      <c r="E41" s="5">
        <f t="shared" si="3"/>
        <v>2.9520747692414245E-4</v>
      </c>
      <c r="F41" s="30">
        <v>0.23231499999999999</v>
      </c>
      <c r="G41" s="31">
        <v>0.23231499999999999</v>
      </c>
      <c r="H41" s="31">
        <v>0</v>
      </c>
      <c r="I41" s="5">
        <f t="shared" si="4"/>
        <v>0</v>
      </c>
    </row>
    <row r="42" spans="1:9" ht="15.75" thickBot="1" x14ac:dyDescent="0.3">
      <c r="A42" s="43" t="s">
        <v>25</v>
      </c>
      <c r="B42" s="24">
        <v>7938.8906999999999</v>
      </c>
      <c r="C42" s="25">
        <v>7938.8906999999999</v>
      </c>
      <c r="D42" s="25">
        <v>0</v>
      </c>
      <c r="E42" s="8">
        <f>D42/C42</f>
        <v>0</v>
      </c>
      <c r="F42" s="76" t="s">
        <v>16</v>
      </c>
      <c r="G42" s="77" t="s">
        <v>16</v>
      </c>
      <c r="H42" s="77" t="s">
        <v>16</v>
      </c>
      <c r="I42" s="8" t="s">
        <v>16</v>
      </c>
    </row>
    <row r="43" spans="1:9" ht="15.75" thickBot="1" x14ac:dyDescent="0.3">
      <c r="A43" s="48" t="s">
        <v>34</v>
      </c>
      <c r="B43" s="81">
        <f>SUM(B44:B88)</f>
        <v>6607.7333369999997</v>
      </c>
      <c r="C43" s="82">
        <f>SUM(C44:C88)</f>
        <v>6607.7333369999997</v>
      </c>
      <c r="D43" s="82">
        <f>SUM(D44:D88)</f>
        <v>111.40045672999999</v>
      </c>
      <c r="E43" s="83">
        <f>D43/C43</f>
        <v>1.6859102970486595E-2</v>
      </c>
      <c r="F43" s="56">
        <f>SUM(F44:F88)</f>
        <v>3968.4412859999993</v>
      </c>
      <c r="G43" s="55">
        <f>SUM(G44:G88)</f>
        <v>3968.4412859999993</v>
      </c>
      <c r="H43" s="55">
        <f>SUM(H44:H88)</f>
        <v>6.1958210000000007E-2</v>
      </c>
      <c r="I43" s="54">
        <f>H43/G43</f>
        <v>1.5612731935477605E-5</v>
      </c>
    </row>
    <row r="44" spans="1:9" x14ac:dyDescent="0.25">
      <c r="A44" s="80" t="s">
        <v>56</v>
      </c>
      <c r="B44" s="20">
        <v>6.5359930000000004</v>
      </c>
      <c r="C44" s="21">
        <v>6.5359930000000004</v>
      </c>
      <c r="D44" s="21">
        <v>1.4999999999999999E-2</v>
      </c>
      <c r="E44" s="28">
        <f>D44/C44</f>
        <v>2.2949840980551845E-3</v>
      </c>
      <c r="F44" s="87">
        <v>0.4</v>
      </c>
      <c r="G44" s="78">
        <v>0.4</v>
      </c>
      <c r="H44" s="78">
        <v>0</v>
      </c>
      <c r="I44" s="7">
        <f>H44/G44</f>
        <v>0</v>
      </c>
    </row>
    <row r="45" spans="1:9" x14ac:dyDescent="0.25">
      <c r="A45" s="39" t="s">
        <v>57</v>
      </c>
      <c r="B45" s="1">
        <v>54.846243000000001</v>
      </c>
      <c r="C45" s="4">
        <v>54.846243000000001</v>
      </c>
      <c r="D45" s="4">
        <v>2.9459999999999998E-3</v>
      </c>
      <c r="E45" s="29">
        <f>D45/C45</f>
        <v>5.3713797679815551E-5</v>
      </c>
      <c r="F45" s="30">
        <v>17.000214</v>
      </c>
      <c r="G45" s="31">
        <v>17.000214</v>
      </c>
      <c r="H45" s="31">
        <v>3.2600000000000001E-4</v>
      </c>
      <c r="I45" s="5">
        <f>H45/G45</f>
        <v>1.9176229193350155E-5</v>
      </c>
    </row>
    <row r="46" spans="1:9" x14ac:dyDescent="0.25">
      <c r="A46" s="39" t="s">
        <v>58</v>
      </c>
      <c r="B46" s="1">
        <v>25.2</v>
      </c>
      <c r="C46" s="4">
        <v>25.2</v>
      </c>
      <c r="D46" s="4">
        <v>7.4188509999999999E-2</v>
      </c>
      <c r="E46" s="29">
        <f t="shared" ref="E46:E49" si="5">D46/C46</f>
        <v>2.9439884920634922E-3</v>
      </c>
      <c r="F46" s="30">
        <v>3.1</v>
      </c>
      <c r="G46" s="31">
        <v>3.1</v>
      </c>
      <c r="H46" s="31">
        <v>3.0787800000000001E-3</v>
      </c>
      <c r="I46" s="5">
        <f t="shared" ref="I46:I54" si="6">H46/G46</f>
        <v>9.9315483870967745E-4</v>
      </c>
    </row>
    <row r="47" spans="1:9" x14ac:dyDescent="0.25">
      <c r="A47" s="39" t="s">
        <v>59</v>
      </c>
      <c r="B47" s="1">
        <v>13.802505</v>
      </c>
      <c r="C47" s="4">
        <v>13.802505</v>
      </c>
      <c r="D47" s="4">
        <v>0</v>
      </c>
      <c r="E47" s="29">
        <f t="shared" si="5"/>
        <v>0</v>
      </c>
      <c r="F47" s="30">
        <v>3.3</v>
      </c>
      <c r="G47" s="31">
        <v>3.3</v>
      </c>
      <c r="H47" s="31">
        <v>0</v>
      </c>
      <c r="I47" s="5">
        <f t="shared" si="6"/>
        <v>0</v>
      </c>
    </row>
    <row r="48" spans="1:9" x14ac:dyDescent="0.25">
      <c r="A48" s="39" t="s">
        <v>60</v>
      </c>
      <c r="B48" s="1">
        <v>40.325378000000001</v>
      </c>
      <c r="C48" s="4">
        <v>40.325378000000001</v>
      </c>
      <c r="D48" s="4">
        <v>3.5037150000000003E-2</v>
      </c>
      <c r="E48" s="29">
        <f t="shared" si="5"/>
        <v>8.6886104328643874E-4</v>
      </c>
      <c r="F48" s="30">
        <v>6.7780740000000002</v>
      </c>
      <c r="G48" s="31">
        <v>6.7780740000000002</v>
      </c>
      <c r="H48" s="31">
        <v>0</v>
      </c>
      <c r="I48" s="5">
        <f t="shared" si="6"/>
        <v>0</v>
      </c>
    </row>
    <row r="49" spans="1:9" x14ac:dyDescent="0.25">
      <c r="A49" s="39" t="s">
        <v>38</v>
      </c>
      <c r="B49" s="1">
        <v>5429</v>
      </c>
      <c r="C49" s="4">
        <v>5429</v>
      </c>
      <c r="D49" s="4">
        <v>107.69394801</v>
      </c>
      <c r="E49" s="29">
        <f t="shared" si="5"/>
        <v>1.9836792781359365E-2</v>
      </c>
      <c r="F49" s="30">
        <v>305.12400000000002</v>
      </c>
      <c r="G49" s="31">
        <v>305.12400000000002</v>
      </c>
      <c r="H49" s="31">
        <v>0</v>
      </c>
      <c r="I49" s="5">
        <f t="shared" si="6"/>
        <v>0</v>
      </c>
    </row>
    <row r="50" spans="1:9" x14ac:dyDescent="0.25">
      <c r="A50" s="39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0">
        <v>2477.0990000000002</v>
      </c>
      <c r="G50" s="31">
        <v>2477.0990000000002</v>
      </c>
      <c r="H50" s="31">
        <v>0</v>
      </c>
      <c r="I50" s="5">
        <f t="shared" si="6"/>
        <v>0</v>
      </c>
    </row>
    <row r="51" spans="1:9" x14ac:dyDescent="0.25">
      <c r="A51" s="39" t="s">
        <v>61</v>
      </c>
      <c r="B51" s="1">
        <v>18.008094</v>
      </c>
      <c r="C51" s="4">
        <v>18.008094</v>
      </c>
      <c r="D51" s="4">
        <v>0</v>
      </c>
      <c r="E51" s="29">
        <f t="shared" ref="E51:E88" si="7">D51/C51</f>
        <v>0</v>
      </c>
      <c r="F51" s="30">
        <v>17.325054999999999</v>
      </c>
      <c r="G51" s="31">
        <v>17.325054999999999</v>
      </c>
      <c r="H51" s="31">
        <v>0</v>
      </c>
      <c r="I51" s="5">
        <f t="shared" si="6"/>
        <v>0</v>
      </c>
    </row>
    <row r="52" spans="1:9" ht="15" customHeight="1" x14ac:dyDescent="0.25">
      <c r="A52" s="98" t="s">
        <v>123</v>
      </c>
      <c r="B52" s="1">
        <v>0.5</v>
      </c>
      <c r="C52" s="4">
        <v>0.5</v>
      </c>
      <c r="D52" s="4">
        <v>0</v>
      </c>
      <c r="E52" s="29">
        <f t="shared" si="7"/>
        <v>0</v>
      </c>
      <c r="F52" s="30" t="s">
        <v>16</v>
      </c>
      <c r="G52" s="31" t="s">
        <v>16</v>
      </c>
      <c r="H52" s="31" t="s">
        <v>16</v>
      </c>
      <c r="I52" s="5"/>
    </row>
    <row r="53" spans="1:9" ht="15" customHeight="1" x14ac:dyDescent="0.25">
      <c r="A53" s="39" t="s">
        <v>104</v>
      </c>
      <c r="B53" s="2">
        <v>6.5680560000000003</v>
      </c>
      <c r="C53" s="4">
        <v>6.5680560000000003</v>
      </c>
      <c r="D53" s="4">
        <v>0</v>
      </c>
      <c r="E53" s="29">
        <f t="shared" si="7"/>
        <v>0</v>
      </c>
      <c r="F53" s="30">
        <v>1.1222000000000001</v>
      </c>
      <c r="G53" s="31">
        <v>1.1222000000000001</v>
      </c>
      <c r="H53" s="31">
        <v>0</v>
      </c>
      <c r="I53" s="5">
        <f t="shared" si="6"/>
        <v>0</v>
      </c>
    </row>
    <row r="54" spans="1:9" x14ac:dyDescent="0.25">
      <c r="A54" s="39" t="s">
        <v>62</v>
      </c>
      <c r="B54" s="1">
        <v>9.2947240000000004</v>
      </c>
      <c r="C54" s="4">
        <v>9.2947240000000004</v>
      </c>
      <c r="D54" s="4">
        <v>0</v>
      </c>
      <c r="E54" s="29">
        <f t="shared" si="7"/>
        <v>0</v>
      </c>
      <c r="F54" s="30">
        <v>0.1</v>
      </c>
      <c r="G54" s="31">
        <v>0.1</v>
      </c>
      <c r="H54" s="31">
        <v>0</v>
      </c>
      <c r="I54" s="5">
        <f t="shared" si="6"/>
        <v>0</v>
      </c>
    </row>
    <row r="55" spans="1:9" x14ac:dyDescent="0.25">
      <c r="A55" s="39" t="s">
        <v>63</v>
      </c>
      <c r="B55" s="1">
        <v>1.6757</v>
      </c>
      <c r="C55" s="4">
        <v>1.6757</v>
      </c>
      <c r="D55" s="4">
        <v>1.5999600000000001E-3</v>
      </c>
      <c r="E55" s="29">
        <f t="shared" si="7"/>
        <v>9.5480097869547059E-4</v>
      </c>
      <c r="F55" s="30" t="s">
        <v>16</v>
      </c>
      <c r="G55" s="31" t="s">
        <v>16</v>
      </c>
      <c r="H55" s="31" t="s">
        <v>16</v>
      </c>
      <c r="I55" s="5" t="s">
        <v>16</v>
      </c>
    </row>
    <row r="56" spans="1:9" x14ac:dyDescent="0.25">
      <c r="A56" s="39" t="s">
        <v>28</v>
      </c>
      <c r="B56" s="1">
        <v>17.386049</v>
      </c>
      <c r="C56" s="4">
        <v>17.386049</v>
      </c>
      <c r="D56" s="4">
        <v>0</v>
      </c>
      <c r="E56" s="29">
        <f t="shared" si="7"/>
        <v>0</v>
      </c>
      <c r="F56" s="30">
        <v>482.71570000000003</v>
      </c>
      <c r="G56" s="31">
        <v>482.71570000000003</v>
      </c>
      <c r="H56" s="31">
        <v>0</v>
      </c>
      <c r="I56" s="5">
        <f t="shared" ref="I56:I86" si="8">H56/G56</f>
        <v>0</v>
      </c>
    </row>
    <row r="57" spans="1:9" x14ac:dyDescent="0.25">
      <c r="A57" s="39" t="s">
        <v>64</v>
      </c>
      <c r="B57" s="1">
        <v>6.3749929999999999</v>
      </c>
      <c r="C57" s="4">
        <v>6.3749929999999999</v>
      </c>
      <c r="D57" s="4">
        <v>0</v>
      </c>
      <c r="E57" s="29">
        <f t="shared" si="7"/>
        <v>0</v>
      </c>
      <c r="F57" s="30">
        <v>5.1319020000000002</v>
      </c>
      <c r="G57" s="31">
        <v>5.1319020000000002</v>
      </c>
      <c r="H57" s="31">
        <v>0</v>
      </c>
      <c r="I57" s="5">
        <f t="shared" si="8"/>
        <v>0</v>
      </c>
    </row>
    <row r="58" spans="1:9" x14ac:dyDescent="0.25">
      <c r="A58" s="39" t="s">
        <v>108</v>
      </c>
      <c r="B58" s="1">
        <v>15.573223</v>
      </c>
      <c r="C58" s="4">
        <v>15.573223</v>
      </c>
      <c r="D58" s="4">
        <v>0</v>
      </c>
      <c r="E58" s="29">
        <f t="shared" si="7"/>
        <v>0</v>
      </c>
      <c r="F58" s="30">
        <v>15.8</v>
      </c>
      <c r="G58" s="31">
        <v>15.8</v>
      </c>
      <c r="H58" s="31">
        <v>0</v>
      </c>
      <c r="I58" s="5">
        <f t="shared" si="8"/>
        <v>0</v>
      </c>
    </row>
    <row r="59" spans="1:9" x14ac:dyDescent="0.25">
      <c r="A59" s="39" t="s">
        <v>109</v>
      </c>
      <c r="B59" s="1">
        <v>10.920019999999999</v>
      </c>
      <c r="C59" s="4">
        <v>10.920019999999999</v>
      </c>
      <c r="D59" s="4">
        <v>0</v>
      </c>
      <c r="E59" s="29">
        <f t="shared" si="7"/>
        <v>0</v>
      </c>
      <c r="F59" s="30">
        <v>0.5</v>
      </c>
      <c r="G59" s="31">
        <v>0.5</v>
      </c>
      <c r="H59" s="31">
        <v>0</v>
      </c>
      <c r="I59" s="5">
        <f t="shared" si="8"/>
        <v>0</v>
      </c>
    </row>
    <row r="60" spans="1:9" x14ac:dyDescent="0.25">
      <c r="A60" s="39" t="s">
        <v>65</v>
      </c>
      <c r="B60" s="1">
        <v>4.3350249999999999</v>
      </c>
      <c r="C60" s="4">
        <v>4.3350249999999999</v>
      </c>
      <c r="D60" s="4">
        <v>0</v>
      </c>
      <c r="E60" s="29">
        <f t="shared" si="7"/>
        <v>0</v>
      </c>
      <c r="F60" s="2" t="s">
        <v>16</v>
      </c>
      <c r="G60" s="3" t="s">
        <v>16</v>
      </c>
      <c r="H60" s="3" t="s">
        <v>16</v>
      </c>
      <c r="I60" s="5" t="s">
        <v>16</v>
      </c>
    </row>
    <row r="61" spans="1:9" x14ac:dyDescent="0.25">
      <c r="A61" s="39" t="s">
        <v>66</v>
      </c>
      <c r="B61" s="1">
        <v>2.170426</v>
      </c>
      <c r="C61" s="4">
        <v>2.170426</v>
      </c>
      <c r="D61" s="4">
        <v>8.9289999999999994E-3</v>
      </c>
      <c r="E61" s="29">
        <f t="shared" si="7"/>
        <v>4.1139389225893904E-3</v>
      </c>
      <c r="F61" s="30" t="s">
        <v>16</v>
      </c>
      <c r="G61" s="31" t="s">
        <v>16</v>
      </c>
      <c r="H61" s="31" t="s">
        <v>16</v>
      </c>
      <c r="I61" s="5" t="s">
        <v>16</v>
      </c>
    </row>
    <row r="62" spans="1:9" ht="15.75" thickBot="1" x14ac:dyDescent="0.3">
      <c r="A62" s="103" t="s">
        <v>36</v>
      </c>
      <c r="B62" s="22">
        <v>4.2613219999999998</v>
      </c>
      <c r="C62" s="23">
        <v>4.2613219999999998</v>
      </c>
      <c r="D62" s="23">
        <v>7.3169999999999997E-3</v>
      </c>
      <c r="E62" s="104">
        <f t="shared" si="7"/>
        <v>1.7170727769457458E-3</v>
      </c>
      <c r="F62" s="101">
        <v>0.1</v>
      </c>
      <c r="G62" s="102">
        <v>0.1</v>
      </c>
      <c r="H62" s="102">
        <v>0</v>
      </c>
      <c r="I62" s="50" t="s">
        <v>16</v>
      </c>
    </row>
    <row r="63" spans="1:9" x14ac:dyDescent="0.25">
      <c r="A63" s="105" t="s">
        <v>67</v>
      </c>
      <c r="B63" s="20">
        <v>18.143899999999999</v>
      </c>
      <c r="C63" s="21">
        <v>18.143899999999999</v>
      </c>
      <c r="D63" s="21">
        <v>0</v>
      </c>
      <c r="E63" s="7">
        <f t="shared" si="7"/>
        <v>0</v>
      </c>
      <c r="F63" s="87">
        <v>2.3578199999999998</v>
      </c>
      <c r="G63" s="78">
        <v>2.3578199999999998</v>
      </c>
      <c r="H63" s="78">
        <v>0</v>
      </c>
      <c r="I63" s="7">
        <f t="shared" si="8"/>
        <v>0</v>
      </c>
    </row>
    <row r="64" spans="1:9" x14ac:dyDescent="0.25">
      <c r="A64" s="106" t="s">
        <v>68</v>
      </c>
      <c r="B64" s="1">
        <v>10.740912</v>
      </c>
      <c r="C64" s="4">
        <v>10.740912</v>
      </c>
      <c r="D64" s="4">
        <v>0</v>
      </c>
      <c r="E64" s="5">
        <f t="shared" si="7"/>
        <v>0</v>
      </c>
      <c r="F64" s="30">
        <v>57.173305999999997</v>
      </c>
      <c r="G64" s="31">
        <v>57.173305999999997</v>
      </c>
      <c r="H64" s="31">
        <v>0</v>
      </c>
      <c r="I64" s="5">
        <f t="shared" si="8"/>
        <v>0</v>
      </c>
    </row>
    <row r="65" spans="1:11" x14ac:dyDescent="0.25">
      <c r="A65" s="106" t="s">
        <v>69</v>
      </c>
      <c r="B65" s="1">
        <v>8.4655629999999995</v>
      </c>
      <c r="C65" s="4">
        <v>8.4655629999999995</v>
      </c>
      <c r="D65" s="4">
        <v>0</v>
      </c>
      <c r="E65" s="5">
        <f t="shared" si="7"/>
        <v>0</v>
      </c>
      <c r="F65" s="2">
        <v>0.16476299999999999</v>
      </c>
      <c r="G65" s="3">
        <v>0.16476299999999999</v>
      </c>
      <c r="H65" s="3">
        <v>0</v>
      </c>
      <c r="I65" s="5">
        <f t="shared" si="8"/>
        <v>0</v>
      </c>
    </row>
    <row r="66" spans="1:11" x14ac:dyDescent="0.25">
      <c r="A66" s="106" t="s">
        <v>70</v>
      </c>
      <c r="B66" s="1">
        <v>57.177135999999997</v>
      </c>
      <c r="C66" s="4">
        <v>57.177135999999997</v>
      </c>
      <c r="D66" s="4">
        <v>0</v>
      </c>
      <c r="E66" s="5">
        <f t="shared" si="7"/>
        <v>0</v>
      </c>
      <c r="F66" s="30">
        <v>102.903023</v>
      </c>
      <c r="G66" s="31">
        <v>102.903023</v>
      </c>
      <c r="H66" s="31">
        <v>0</v>
      </c>
      <c r="I66" s="5">
        <f t="shared" si="8"/>
        <v>0</v>
      </c>
    </row>
    <row r="67" spans="1:11" x14ac:dyDescent="0.25">
      <c r="A67" s="106" t="s">
        <v>103</v>
      </c>
      <c r="B67" s="1">
        <v>21.355143000000002</v>
      </c>
      <c r="C67" s="4">
        <v>21.355143000000002</v>
      </c>
      <c r="D67" s="4">
        <v>0</v>
      </c>
      <c r="E67" s="5">
        <f t="shared" si="7"/>
        <v>0</v>
      </c>
      <c r="F67" s="30">
        <v>102</v>
      </c>
      <c r="G67" s="31">
        <v>102</v>
      </c>
      <c r="H67" s="31">
        <v>0</v>
      </c>
      <c r="I67" s="5">
        <f t="shared" si="8"/>
        <v>0</v>
      </c>
    </row>
    <row r="68" spans="1:11" x14ac:dyDescent="0.25">
      <c r="A68" s="106" t="s">
        <v>71</v>
      </c>
      <c r="B68" s="1">
        <v>13.847434</v>
      </c>
      <c r="C68" s="4">
        <v>13.847434</v>
      </c>
      <c r="D68" s="4">
        <v>0</v>
      </c>
      <c r="E68" s="5">
        <f t="shared" si="7"/>
        <v>0</v>
      </c>
      <c r="F68" s="2">
        <v>13.988766999999999</v>
      </c>
      <c r="G68" s="3">
        <v>13.988766999999999</v>
      </c>
      <c r="H68" s="3">
        <v>0</v>
      </c>
      <c r="I68" s="5">
        <f t="shared" si="8"/>
        <v>0</v>
      </c>
    </row>
    <row r="69" spans="1:11" x14ac:dyDescent="0.25">
      <c r="A69" s="106" t="s">
        <v>72</v>
      </c>
      <c r="B69" s="1">
        <v>77.458276999999995</v>
      </c>
      <c r="C69" s="4">
        <v>77.458276999999995</v>
      </c>
      <c r="D69" s="4">
        <v>9.5447000000000001E-4</v>
      </c>
      <c r="E69" s="5">
        <f t="shared" si="7"/>
        <v>1.2322375825633199E-5</v>
      </c>
      <c r="F69" s="2">
        <v>2.6438000000000001</v>
      </c>
      <c r="G69" s="3">
        <v>2.6438000000000001</v>
      </c>
      <c r="H69" s="3">
        <v>0</v>
      </c>
      <c r="I69" s="5">
        <f t="shared" si="8"/>
        <v>0</v>
      </c>
    </row>
    <row r="70" spans="1:11" x14ac:dyDescent="0.25">
      <c r="A70" s="106" t="s">
        <v>73</v>
      </c>
      <c r="B70" s="1">
        <v>3.7374740000000002</v>
      </c>
      <c r="C70" s="4">
        <v>3.7374740000000002</v>
      </c>
      <c r="D70" s="4">
        <v>0</v>
      </c>
      <c r="E70" s="5">
        <f t="shared" si="7"/>
        <v>0</v>
      </c>
      <c r="F70" s="30">
        <v>8.65</v>
      </c>
      <c r="G70" s="31">
        <v>8.65</v>
      </c>
      <c r="H70" s="31">
        <v>0</v>
      </c>
      <c r="I70" s="5">
        <f t="shared" si="8"/>
        <v>0</v>
      </c>
    </row>
    <row r="71" spans="1:11" x14ac:dyDescent="0.25">
      <c r="A71" s="107" t="s">
        <v>74</v>
      </c>
      <c r="B71" s="1">
        <v>15.990043</v>
      </c>
      <c r="C71" s="4">
        <v>15.990043</v>
      </c>
      <c r="D71" s="4">
        <v>7.5929500000000002E-3</v>
      </c>
      <c r="E71" s="5">
        <f t="shared" si="7"/>
        <v>4.7485488312945751E-4</v>
      </c>
      <c r="F71" s="30">
        <v>1.465157</v>
      </c>
      <c r="G71" s="31">
        <v>1.465157</v>
      </c>
      <c r="H71" s="31">
        <v>0</v>
      </c>
      <c r="I71" s="5">
        <f t="shared" si="8"/>
        <v>0</v>
      </c>
    </row>
    <row r="72" spans="1:11" x14ac:dyDescent="0.25">
      <c r="A72" s="106" t="s">
        <v>75</v>
      </c>
      <c r="B72" s="1">
        <v>9.2189650000000007</v>
      </c>
      <c r="C72" s="4">
        <v>9.2189650000000007</v>
      </c>
      <c r="D72" s="4">
        <v>8.1972900000000012E-3</v>
      </c>
      <c r="E72" s="5">
        <f t="shared" si="7"/>
        <v>8.8917682191005183E-4</v>
      </c>
      <c r="F72" s="2">
        <v>21.355509000000001</v>
      </c>
      <c r="G72" s="3">
        <v>21.355509000000001</v>
      </c>
      <c r="H72" s="3">
        <v>5.8553430000000004E-2</v>
      </c>
      <c r="I72" s="5">
        <f t="shared" si="8"/>
        <v>2.7418419294056627E-3</v>
      </c>
    </row>
    <row r="73" spans="1:11" x14ac:dyDescent="0.25">
      <c r="A73" s="108" t="s">
        <v>76</v>
      </c>
      <c r="B73" s="1">
        <v>4.9112799999999996</v>
      </c>
      <c r="C73" s="4">
        <v>4.9112799999999996</v>
      </c>
      <c r="D73" s="4">
        <v>1.18E-2</v>
      </c>
      <c r="E73" s="5">
        <f t="shared" si="7"/>
        <v>2.4026323076672476E-3</v>
      </c>
      <c r="F73" s="30">
        <v>23.681999999999999</v>
      </c>
      <c r="G73" s="31">
        <v>23.681999999999999</v>
      </c>
      <c r="H73" s="31">
        <v>0</v>
      </c>
      <c r="I73" s="5">
        <f t="shared" si="8"/>
        <v>0</v>
      </c>
      <c r="K73" s="75"/>
    </row>
    <row r="74" spans="1:11" x14ac:dyDescent="0.25">
      <c r="A74" s="108" t="s">
        <v>110</v>
      </c>
      <c r="B74" s="1">
        <v>48.864710000000002</v>
      </c>
      <c r="C74" s="4">
        <v>48.864710000000002</v>
      </c>
      <c r="D74" s="4">
        <v>0</v>
      </c>
      <c r="E74" s="5">
        <f t="shared" si="7"/>
        <v>0</v>
      </c>
      <c r="F74" s="30">
        <v>148.61337499999999</v>
      </c>
      <c r="G74" s="31">
        <v>148.61337499999999</v>
      </c>
      <c r="H74" s="31">
        <v>0</v>
      </c>
      <c r="I74" s="5">
        <f t="shared" si="8"/>
        <v>0</v>
      </c>
    </row>
    <row r="75" spans="1:11" x14ac:dyDescent="0.25">
      <c r="A75" s="106" t="s">
        <v>77</v>
      </c>
      <c r="B75" s="1">
        <v>15.774905</v>
      </c>
      <c r="C75" s="4">
        <v>15.774905</v>
      </c>
      <c r="D75" s="4">
        <v>1.73967E-3</v>
      </c>
      <c r="E75" s="5">
        <f t="shared" si="7"/>
        <v>1.1028085430625414E-4</v>
      </c>
      <c r="F75" s="30">
        <v>5.5829069999999996</v>
      </c>
      <c r="G75" s="31">
        <v>5.5829069999999996</v>
      </c>
      <c r="H75" s="31">
        <v>0</v>
      </c>
      <c r="I75" s="5">
        <f t="shared" si="8"/>
        <v>0</v>
      </c>
    </row>
    <row r="76" spans="1:11" x14ac:dyDescent="0.25">
      <c r="A76" s="106" t="s">
        <v>78</v>
      </c>
      <c r="B76" s="1">
        <v>2.8408199999999999</v>
      </c>
      <c r="C76" s="4">
        <v>2.8408199999999999</v>
      </c>
      <c r="D76" s="4">
        <v>6.2859999999999999E-3</v>
      </c>
      <c r="E76" s="5">
        <f t="shared" si="7"/>
        <v>2.2127413915700397E-3</v>
      </c>
      <c r="F76" s="30" t="s">
        <v>16</v>
      </c>
      <c r="G76" s="31" t="s">
        <v>16</v>
      </c>
      <c r="H76" s="31" t="s">
        <v>16</v>
      </c>
      <c r="I76" s="5" t="s">
        <v>16</v>
      </c>
    </row>
    <row r="77" spans="1:11" x14ac:dyDescent="0.25">
      <c r="A77" s="106" t="s">
        <v>79</v>
      </c>
      <c r="B77" s="1">
        <v>63.767406999999999</v>
      </c>
      <c r="C77" s="4">
        <v>63.767406999999999</v>
      </c>
      <c r="D77" s="4">
        <v>2.32789E-3</v>
      </c>
      <c r="E77" s="5">
        <f t="shared" si="7"/>
        <v>3.6505953582211678E-5</v>
      </c>
      <c r="F77" s="30">
        <v>12.817365000000001</v>
      </c>
      <c r="G77" s="31">
        <v>12.817365000000001</v>
      </c>
      <c r="H77" s="31">
        <v>0</v>
      </c>
      <c r="I77" s="5">
        <f t="shared" si="8"/>
        <v>0</v>
      </c>
    </row>
    <row r="78" spans="1:11" x14ac:dyDescent="0.25">
      <c r="A78" s="106" t="s">
        <v>111</v>
      </c>
      <c r="B78" s="2">
        <v>1.4857370000000001</v>
      </c>
      <c r="C78" s="3">
        <v>1.4857370000000001</v>
      </c>
      <c r="D78" s="3">
        <v>0</v>
      </c>
      <c r="E78" s="5">
        <f t="shared" si="7"/>
        <v>0</v>
      </c>
      <c r="F78" s="30" t="s">
        <v>16</v>
      </c>
      <c r="G78" s="31" t="s">
        <v>16</v>
      </c>
      <c r="H78" s="31" t="s">
        <v>16</v>
      </c>
      <c r="I78" s="5" t="s">
        <v>16</v>
      </c>
    </row>
    <row r="79" spans="1:11" x14ac:dyDescent="0.25">
      <c r="A79" s="106" t="s">
        <v>112</v>
      </c>
      <c r="B79" s="2">
        <v>7.1764849999999996</v>
      </c>
      <c r="C79" s="3">
        <v>7.1764849999999996</v>
      </c>
      <c r="D79" s="3">
        <v>0</v>
      </c>
      <c r="E79" s="5">
        <f t="shared" si="7"/>
        <v>0</v>
      </c>
      <c r="F79" s="30">
        <v>0.5</v>
      </c>
      <c r="G79" s="31">
        <v>0.5</v>
      </c>
      <c r="H79" s="31">
        <v>0</v>
      </c>
      <c r="I79" s="5">
        <f t="shared" si="8"/>
        <v>0</v>
      </c>
    </row>
    <row r="80" spans="1:11" x14ac:dyDescent="0.25">
      <c r="A80" s="106" t="s">
        <v>119</v>
      </c>
      <c r="B80" s="2">
        <v>0.99455499999999997</v>
      </c>
      <c r="C80" s="3">
        <v>0.99455499999999997</v>
      </c>
      <c r="D80" s="3">
        <v>0</v>
      </c>
      <c r="E80" s="5">
        <f t="shared" si="7"/>
        <v>0</v>
      </c>
      <c r="F80" s="30" t="s">
        <v>16</v>
      </c>
      <c r="G80" s="31" t="s">
        <v>16</v>
      </c>
      <c r="H80" s="31" t="s">
        <v>16</v>
      </c>
      <c r="I80" s="5" t="s">
        <v>16</v>
      </c>
    </row>
    <row r="81" spans="1:9" x14ac:dyDescent="0.25">
      <c r="A81" s="106" t="s">
        <v>80</v>
      </c>
      <c r="B81" s="1">
        <v>69.2</v>
      </c>
      <c r="C81" s="4">
        <v>69.2</v>
      </c>
      <c r="D81" s="4">
        <v>0</v>
      </c>
      <c r="E81" s="5">
        <f t="shared" si="7"/>
        <v>0</v>
      </c>
      <c r="F81" s="30">
        <v>11.524910999999999</v>
      </c>
      <c r="G81" s="31">
        <v>11.524910999999999</v>
      </c>
      <c r="H81" s="31">
        <v>0</v>
      </c>
      <c r="I81" s="5">
        <f t="shared" si="8"/>
        <v>0</v>
      </c>
    </row>
    <row r="82" spans="1:9" x14ac:dyDescent="0.25">
      <c r="A82" s="106" t="s">
        <v>81</v>
      </c>
      <c r="B82" s="1">
        <v>297.46612699999997</v>
      </c>
      <c r="C82" s="4">
        <v>297.46612699999997</v>
      </c>
      <c r="D82" s="4">
        <v>0</v>
      </c>
      <c r="E82" s="5">
        <f t="shared" si="7"/>
        <v>0</v>
      </c>
      <c r="F82" s="30">
        <v>53.478991000000001</v>
      </c>
      <c r="G82" s="31">
        <v>53.478991000000001</v>
      </c>
      <c r="H82" s="31">
        <v>0</v>
      </c>
      <c r="I82" s="5">
        <f t="shared" si="8"/>
        <v>0</v>
      </c>
    </row>
    <row r="83" spans="1:9" x14ac:dyDescent="0.25">
      <c r="A83" s="106" t="s">
        <v>82</v>
      </c>
      <c r="B83" s="1">
        <v>16.176939000000001</v>
      </c>
      <c r="C83" s="4">
        <v>16.176939000000001</v>
      </c>
      <c r="D83" s="4">
        <v>0</v>
      </c>
      <c r="E83" s="5">
        <f t="shared" si="7"/>
        <v>0</v>
      </c>
      <c r="F83" s="30">
        <v>7.3</v>
      </c>
      <c r="G83" s="31">
        <v>7.3</v>
      </c>
      <c r="H83" s="31">
        <v>0</v>
      </c>
      <c r="I83" s="5">
        <f t="shared" si="8"/>
        <v>0</v>
      </c>
    </row>
    <row r="84" spans="1:9" x14ac:dyDescent="0.25">
      <c r="A84" s="106" t="s">
        <v>83</v>
      </c>
      <c r="B84" s="1">
        <v>34.890799999999999</v>
      </c>
      <c r="C84" s="4">
        <v>34.890799999999999</v>
      </c>
      <c r="D84" s="4">
        <v>0</v>
      </c>
      <c r="E84" s="5">
        <f t="shared" si="7"/>
        <v>0</v>
      </c>
      <c r="F84" s="30">
        <v>9.923</v>
      </c>
      <c r="G84" s="31">
        <v>9.923</v>
      </c>
      <c r="H84" s="31">
        <v>0</v>
      </c>
      <c r="I84" s="5">
        <f t="shared" si="8"/>
        <v>0</v>
      </c>
    </row>
    <row r="85" spans="1:9" x14ac:dyDescent="0.25">
      <c r="A85" s="106" t="s">
        <v>115</v>
      </c>
      <c r="B85" s="1">
        <v>1.5244800000000001</v>
      </c>
      <c r="C85" s="4">
        <v>1.5244800000000001</v>
      </c>
      <c r="D85" s="4">
        <v>0</v>
      </c>
      <c r="E85" s="5">
        <f t="shared" si="7"/>
        <v>0</v>
      </c>
      <c r="F85" s="30">
        <v>0.51190100000000005</v>
      </c>
      <c r="G85" s="31">
        <v>0.51190100000000005</v>
      </c>
      <c r="H85" s="31">
        <v>0</v>
      </c>
      <c r="I85" s="5">
        <f t="shared" si="8"/>
        <v>0</v>
      </c>
    </row>
    <row r="86" spans="1:9" x14ac:dyDescent="0.25">
      <c r="A86" s="106" t="s">
        <v>84</v>
      </c>
      <c r="B86" s="1">
        <v>133.14057</v>
      </c>
      <c r="C86" s="4">
        <v>133.14057</v>
      </c>
      <c r="D86" s="4">
        <v>3.5150732200000001</v>
      </c>
      <c r="E86" s="5">
        <f t="shared" si="7"/>
        <v>2.6401218050966735E-2</v>
      </c>
      <c r="F86" s="30">
        <v>46.208545999999998</v>
      </c>
      <c r="G86" s="31">
        <v>46.208545999999998</v>
      </c>
      <c r="H86" s="31">
        <v>0</v>
      </c>
      <c r="I86" s="5">
        <f t="shared" si="8"/>
        <v>0</v>
      </c>
    </row>
    <row r="87" spans="1:9" x14ac:dyDescent="0.25">
      <c r="A87" s="109" t="s">
        <v>29</v>
      </c>
      <c r="B87" s="73">
        <v>0.57230000000000003</v>
      </c>
      <c r="C87" s="74">
        <v>0.57230000000000003</v>
      </c>
      <c r="D87" s="74">
        <v>7.3249999999999999E-3</v>
      </c>
      <c r="E87" s="5">
        <f t="shared" si="7"/>
        <v>1.2799231172461994E-2</v>
      </c>
      <c r="F87" s="92" t="s">
        <v>16</v>
      </c>
      <c r="G87" s="79" t="s">
        <v>16</v>
      </c>
      <c r="H87" s="79" t="s">
        <v>16</v>
      </c>
      <c r="I87" s="5" t="s">
        <v>16</v>
      </c>
    </row>
    <row r="88" spans="1:9" ht="15.75" thickBot="1" x14ac:dyDescent="0.3">
      <c r="A88" s="110" t="s">
        <v>116</v>
      </c>
      <c r="B88" s="24">
        <v>6.0336239999999997</v>
      </c>
      <c r="C88" s="25">
        <v>6.0336239999999997</v>
      </c>
      <c r="D88" s="25">
        <v>1.9461000000000001E-4</v>
      </c>
      <c r="E88" s="8">
        <f t="shared" si="7"/>
        <v>3.2254247198698495E-5</v>
      </c>
      <c r="F88" s="93" t="s">
        <v>16</v>
      </c>
      <c r="G88" s="72" t="s">
        <v>16</v>
      </c>
      <c r="H88" s="72" t="s">
        <v>16</v>
      </c>
      <c r="I88" s="8" t="s">
        <v>16</v>
      </c>
    </row>
    <row r="89" spans="1:9" ht="15.75" thickBot="1" x14ac:dyDescent="0.3">
      <c r="A89" s="71" t="s">
        <v>106</v>
      </c>
      <c r="B89" s="81">
        <f>SUM(B90:B103)</f>
        <v>653.94109600000002</v>
      </c>
      <c r="C89" s="82">
        <f>SUM(C90:C103)</f>
        <v>653.94109600000002</v>
      </c>
      <c r="D89" s="82">
        <f>SUM(D90:D103)</f>
        <v>35.168422639999989</v>
      </c>
      <c r="E89" s="83">
        <f>D89/C89</f>
        <v>5.3779190289640379E-2</v>
      </c>
      <c r="F89" s="67">
        <f>SUM(F90:F103)</f>
        <v>811.05143300000009</v>
      </c>
      <c r="G89" s="32">
        <f>SUM(G90:G103)</f>
        <v>811.05143300000009</v>
      </c>
      <c r="H89" s="32">
        <f>SUM(H90:H103)</f>
        <v>11.182875119999999</v>
      </c>
      <c r="I89" s="83">
        <f>H89/G89</f>
        <v>1.3788120783703735E-2</v>
      </c>
    </row>
    <row r="90" spans="1:9" ht="15" customHeight="1" x14ac:dyDescent="0.25">
      <c r="A90" s="44" t="s">
        <v>85</v>
      </c>
      <c r="B90" s="20">
        <v>57.563889000000003</v>
      </c>
      <c r="C90" s="21">
        <v>57.563889000000003</v>
      </c>
      <c r="D90" s="21">
        <v>6.3000000000000003E-4</v>
      </c>
      <c r="E90" s="7">
        <f t="shared" ref="E90:E103" si="9">D90/C90</f>
        <v>1.0944361316519111E-5</v>
      </c>
      <c r="F90" s="87">
        <v>23.479811000000002</v>
      </c>
      <c r="G90" s="78">
        <v>23.479811000000002</v>
      </c>
      <c r="H90" s="78">
        <v>0</v>
      </c>
      <c r="I90" s="7">
        <f>H90/G90</f>
        <v>0</v>
      </c>
    </row>
    <row r="91" spans="1:9" ht="15" customHeight="1" x14ac:dyDescent="0.25">
      <c r="A91" s="39" t="s">
        <v>26</v>
      </c>
      <c r="B91" s="1">
        <v>0.96835899999999997</v>
      </c>
      <c r="C91" s="4">
        <v>0.96835899999999997</v>
      </c>
      <c r="D91" s="4">
        <v>0</v>
      </c>
      <c r="E91" s="5">
        <f t="shared" si="9"/>
        <v>0</v>
      </c>
      <c r="F91" s="30" t="s">
        <v>16</v>
      </c>
      <c r="G91" s="31" t="s">
        <v>16</v>
      </c>
      <c r="H91" s="31" t="s">
        <v>16</v>
      </c>
      <c r="I91" s="5" t="s">
        <v>16</v>
      </c>
    </row>
    <row r="92" spans="1:9" ht="15" customHeight="1" x14ac:dyDescent="0.25">
      <c r="A92" s="39" t="s">
        <v>86</v>
      </c>
      <c r="B92" s="1">
        <v>40.447951000000003</v>
      </c>
      <c r="C92" s="4">
        <v>40.447951000000003</v>
      </c>
      <c r="D92" s="4">
        <v>1.2824E-2</v>
      </c>
      <c r="E92" s="5">
        <f t="shared" si="9"/>
        <v>3.1704943471673014E-4</v>
      </c>
      <c r="F92" s="16">
        <v>17.100000000000001</v>
      </c>
      <c r="G92" s="17">
        <v>17.100000000000001</v>
      </c>
      <c r="H92" s="17">
        <v>0</v>
      </c>
      <c r="I92" s="5">
        <f t="shared" ref="I92:I95" si="10">H92/G92</f>
        <v>0</v>
      </c>
    </row>
    <row r="93" spans="1:9" ht="15" customHeight="1" x14ac:dyDescent="0.25">
      <c r="A93" s="39" t="s">
        <v>27</v>
      </c>
      <c r="B93" s="1">
        <v>155.85922500000001</v>
      </c>
      <c r="C93" s="4">
        <v>155.85922500000001</v>
      </c>
      <c r="D93" s="4">
        <v>8.5092499999999995E-3</v>
      </c>
      <c r="E93" s="5">
        <f t="shared" si="9"/>
        <v>5.4595741766327907E-5</v>
      </c>
      <c r="F93" s="16">
        <v>202.98831799999999</v>
      </c>
      <c r="G93" s="17">
        <v>202.98831799999999</v>
      </c>
      <c r="H93" s="17">
        <v>0</v>
      </c>
      <c r="I93" s="5">
        <f t="shared" si="10"/>
        <v>0</v>
      </c>
    </row>
    <row r="94" spans="1:9" ht="15" customHeight="1" x14ac:dyDescent="0.25">
      <c r="A94" s="39" t="s">
        <v>87</v>
      </c>
      <c r="B94" s="1">
        <v>9.6599789999999999</v>
      </c>
      <c r="C94" s="4">
        <v>9.6599789999999999</v>
      </c>
      <c r="D94" s="4">
        <v>0</v>
      </c>
      <c r="E94" s="5">
        <f t="shared" si="9"/>
        <v>0</v>
      </c>
      <c r="F94" s="16">
        <v>45.3</v>
      </c>
      <c r="G94" s="17">
        <v>45.3</v>
      </c>
      <c r="H94" s="17">
        <v>0</v>
      </c>
      <c r="I94" s="5">
        <f t="shared" si="10"/>
        <v>0</v>
      </c>
    </row>
    <row r="95" spans="1:9" ht="15" customHeight="1" x14ac:dyDescent="0.25">
      <c r="A95" s="39" t="s">
        <v>88</v>
      </c>
      <c r="B95" s="11">
        <v>1.1518569999999999</v>
      </c>
      <c r="C95" s="12">
        <v>1.1518569999999999</v>
      </c>
      <c r="D95" s="12">
        <v>2.630505E-2</v>
      </c>
      <c r="E95" s="5">
        <f t="shared" si="9"/>
        <v>2.2837079602763193E-2</v>
      </c>
      <c r="F95" s="11">
        <v>0.18859999999999999</v>
      </c>
      <c r="G95" s="12">
        <v>0.18859999999999999</v>
      </c>
      <c r="H95" s="12">
        <v>0</v>
      </c>
      <c r="I95" s="5">
        <f t="shared" si="10"/>
        <v>0</v>
      </c>
    </row>
    <row r="96" spans="1:9" ht="15" customHeight="1" x14ac:dyDescent="0.25">
      <c r="A96" s="39" t="s">
        <v>89</v>
      </c>
      <c r="B96" s="1">
        <v>10.597334999999999</v>
      </c>
      <c r="C96" s="4">
        <v>10.597334999999999</v>
      </c>
      <c r="D96" s="4">
        <v>0</v>
      </c>
      <c r="E96" s="5">
        <f t="shared" si="9"/>
        <v>0</v>
      </c>
      <c r="F96" s="16">
        <v>8.6</v>
      </c>
      <c r="G96" s="17">
        <v>8.6</v>
      </c>
      <c r="H96" s="17">
        <v>0</v>
      </c>
      <c r="I96" s="5">
        <f t="shared" ref="I96:I99" si="11">H96/G96</f>
        <v>0</v>
      </c>
    </row>
    <row r="97" spans="1:9" ht="15" customHeight="1" x14ac:dyDescent="0.25">
      <c r="A97" s="39" t="s">
        <v>105</v>
      </c>
      <c r="B97" s="1">
        <v>70.203199999999995</v>
      </c>
      <c r="C97" s="4">
        <v>70.203199999999995</v>
      </c>
      <c r="D97" s="4">
        <v>34.989869689999999</v>
      </c>
      <c r="E97" s="5">
        <f t="shared" si="9"/>
        <v>0.4984084726907036</v>
      </c>
      <c r="F97" s="16">
        <v>470</v>
      </c>
      <c r="G97" s="17">
        <v>470</v>
      </c>
      <c r="H97" s="17">
        <v>11.182875119999999</v>
      </c>
      <c r="I97" s="5">
        <f t="shared" si="11"/>
        <v>2.3793351319148934E-2</v>
      </c>
    </row>
    <row r="98" spans="1:9" ht="15" customHeight="1" x14ac:dyDescent="0.25">
      <c r="A98" s="39" t="s">
        <v>35</v>
      </c>
      <c r="B98" s="1">
        <v>108.389374</v>
      </c>
      <c r="C98" s="4">
        <v>108.389374</v>
      </c>
      <c r="D98" s="4">
        <v>4.0000000000000001E-3</v>
      </c>
      <c r="E98" s="5">
        <f t="shared" si="9"/>
        <v>3.6903986547611204E-5</v>
      </c>
      <c r="F98" s="16">
        <v>12.551062999999999</v>
      </c>
      <c r="G98" s="17">
        <v>12.551062999999999</v>
      </c>
      <c r="H98" s="17">
        <v>0</v>
      </c>
      <c r="I98" s="5">
        <f t="shared" si="11"/>
        <v>0</v>
      </c>
    </row>
    <row r="99" spans="1:9" ht="15" customHeight="1" x14ac:dyDescent="0.25">
      <c r="A99" s="39" t="s">
        <v>32</v>
      </c>
      <c r="B99" s="1">
        <v>116.432492</v>
      </c>
      <c r="C99" s="4">
        <v>116.432492</v>
      </c>
      <c r="D99" s="4">
        <v>6.5118999999999993E-3</v>
      </c>
      <c r="E99" s="5">
        <f t="shared" si="9"/>
        <v>5.5928546131263765E-5</v>
      </c>
      <c r="F99" s="16">
        <v>4.4767409999999996</v>
      </c>
      <c r="G99" s="17">
        <v>4.4767409999999996</v>
      </c>
      <c r="H99" s="17">
        <v>0</v>
      </c>
      <c r="I99" s="5">
        <f t="shared" si="11"/>
        <v>0</v>
      </c>
    </row>
    <row r="100" spans="1:9" ht="15" customHeight="1" x14ac:dyDescent="0.25">
      <c r="A100" s="39" t="s">
        <v>117</v>
      </c>
      <c r="B100" s="1">
        <v>0.76820500000000003</v>
      </c>
      <c r="C100" s="4">
        <v>0.76820500000000003</v>
      </c>
      <c r="D100" s="4">
        <v>0</v>
      </c>
      <c r="E100" s="5">
        <f t="shared" si="9"/>
        <v>0</v>
      </c>
      <c r="F100" s="30" t="s">
        <v>16</v>
      </c>
      <c r="G100" s="31" t="s">
        <v>16</v>
      </c>
      <c r="H100" s="31" t="s">
        <v>16</v>
      </c>
      <c r="I100" s="5" t="s">
        <v>16</v>
      </c>
    </row>
    <row r="101" spans="1:9" ht="15" customHeight="1" x14ac:dyDescent="0.25">
      <c r="A101" s="39" t="s">
        <v>30</v>
      </c>
      <c r="B101" s="1">
        <v>25.132982999999999</v>
      </c>
      <c r="C101" s="4">
        <v>25.132982999999999</v>
      </c>
      <c r="D101" s="4">
        <v>1.0640200000000001E-2</v>
      </c>
      <c r="E101" s="5">
        <f t="shared" si="9"/>
        <v>4.2335603378238076E-4</v>
      </c>
      <c r="F101" s="16">
        <v>10.72</v>
      </c>
      <c r="G101" s="17">
        <v>10.72</v>
      </c>
      <c r="H101" s="17">
        <v>0</v>
      </c>
      <c r="I101" s="5">
        <f t="shared" ref="I101:I103" si="12">H101/G101</f>
        <v>0</v>
      </c>
    </row>
    <row r="102" spans="1:9" ht="15" customHeight="1" x14ac:dyDescent="0.25">
      <c r="A102" s="39" t="s">
        <v>90</v>
      </c>
      <c r="B102" s="1">
        <v>4.6755000000000004</v>
      </c>
      <c r="C102" s="4">
        <v>4.6755000000000004</v>
      </c>
      <c r="D102" s="4">
        <v>9.9937999999999989E-3</v>
      </c>
      <c r="E102" s="5">
        <f t="shared" si="9"/>
        <v>2.1374826221794456E-3</v>
      </c>
      <c r="F102" s="16">
        <v>1.5468999999999999</v>
      </c>
      <c r="G102" s="17">
        <v>1.5468999999999999</v>
      </c>
      <c r="H102" s="17">
        <v>0</v>
      </c>
      <c r="I102" s="5">
        <f t="shared" si="12"/>
        <v>0</v>
      </c>
    </row>
    <row r="103" spans="1:9" ht="15" customHeight="1" thickBot="1" x14ac:dyDescent="0.3">
      <c r="A103" s="39" t="s">
        <v>91</v>
      </c>
      <c r="B103" s="22">
        <v>52.090747</v>
      </c>
      <c r="C103" s="23">
        <v>52.090747</v>
      </c>
      <c r="D103" s="23">
        <v>9.9138749999999998E-2</v>
      </c>
      <c r="E103" s="50">
        <f t="shared" si="9"/>
        <v>1.9031930949272046E-3</v>
      </c>
      <c r="F103" s="57">
        <v>14.1</v>
      </c>
      <c r="G103" s="58">
        <v>14.1</v>
      </c>
      <c r="H103" s="58">
        <v>0</v>
      </c>
      <c r="I103" s="50">
        <f t="shared" si="12"/>
        <v>0</v>
      </c>
    </row>
    <row r="104" spans="1:9" ht="15.75" thickBot="1" x14ac:dyDescent="0.3">
      <c r="A104" s="13" t="s">
        <v>107</v>
      </c>
      <c r="B104" s="52">
        <f>SUM(B105:B110)</f>
        <v>83.692188000000002</v>
      </c>
      <c r="C104" s="53">
        <f t="shared" ref="C104:D104" si="13">SUM(C105:C110)</f>
        <v>83.692188000000002</v>
      </c>
      <c r="D104" s="53">
        <f t="shared" si="13"/>
        <v>0.58380343000000001</v>
      </c>
      <c r="E104" s="54">
        <f>D104/C104</f>
        <v>6.9756024301814165E-3</v>
      </c>
      <c r="F104" s="56">
        <f>SUM(F105:F110)</f>
        <v>24.779063000000001</v>
      </c>
      <c r="G104" s="55">
        <f t="shared" ref="G104:H104" si="14">SUM(G105:G110)</f>
        <v>24.779063000000001</v>
      </c>
      <c r="H104" s="55">
        <f t="shared" si="14"/>
        <v>6.6046099999999996E-2</v>
      </c>
      <c r="I104" s="54">
        <f>H104/G104</f>
        <v>2.6653994140133546E-3</v>
      </c>
    </row>
    <row r="105" spans="1:9" ht="15" customHeight="1" x14ac:dyDescent="0.25">
      <c r="A105" s="39" t="s">
        <v>92</v>
      </c>
      <c r="B105" s="26">
        <v>24.682922000000001</v>
      </c>
      <c r="C105" s="27">
        <v>24.682922000000001</v>
      </c>
      <c r="D105" s="27">
        <v>0</v>
      </c>
      <c r="E105" s="51">
        <f t="shared" ref="E105:E108" si="15">D105/C105</f>
        <v>0</v>
      </c>
      <c r="F105" s="99" t="s">
        <v>16</v>
      </c>
      <c r="G105" s="100" t="s">
        <v>16</v>
      </c>
      <c r="H105" s="100" t="s">
        <v>16</v>
      </c>
      <c r="I105" s="51" t="s">
        <v>16</v>
      </c>
    </row>
    <row r="106" spans="1:9" ht="15" customHeight="1" x14ac:dyDescent="0.25">
      <c r="A106" s="39" t="s">
        <v>37</v>
      </c>
      <c r="B106" s="1">
        <v>8.9362290000000009</v>
      </c>
      <c r="C106" s="4">
        <v>8.9362290000000009</v>
      </c>
      <c r="D106" s="4">
        <v>0</v>
      </c>
      <c r="E106" s="5">
        <f t="shared" si="15"/>
        <v>0</v>
      </c>
      <c r="F106" s="2" t="s">
        <v>16</v>
      </c>
      <c r="G106" s="3" t="s">
        <v>16</v>
      </c>
      <c r="H106" s="3" t="s">
        <v>16</v>
      </c>
      <c r="I106" s="5" t="s">
        <v>16</v>
      </c>
    </row>
    <row r="107" spans="1:9" ht="15" customHeight="1" x14ac:dyDescent="0.25">
      <c r="A107" s="39" t="s">
        <v>93</v>
      </c>
      <c r="B107" s="1">
        <v>25.351489999999998</v>
      </c>
      <c r="C107" s="4">
        <v>25.351489999999998</v>
      </c>
      <c r="D107" s="4">
        <v>0.44185393000000001</v>
      </c>
      <c r="E107" s="5">
        <f t="shared" si="15"/>
        <v>1.742911087277316E-2</v>
      </c>
      <c r="F107" s="2">
        <v>20.088998</v>
      </c>
      <c r="G107" s="3">
        <v>20.088998</v>
      </c>
      <c r="H107" s="3">
        <v>6.3125000000000001E-2</v>
      </c>
      <c r="I107" s="5">
        <f>H107/G107</f>
        <v>3.142267225075138E-3</v>
      </c>
    </row>
    <row r="108" spans="1:9" ht="15" customHeight="1" x14ac:dyDescent="0.25">
      <c r="A108" s="45" t="s">
        <v>94</v>
      </c>
      <c r="B108" s="1">
        <v>10.34689</v>
      </c>
      <c r="C108" s="4">
        <v>10.34689</v>
      </c>
      <c r="D108" s="4">
        <v>0</v>
      </c>
      <c r="E108" s="5">
        <f t="shared" si="15"/>
        <v>0</v>
      </c>
      <c r="F108" s="2" t="s">
        <v>16</v>
      </c>
      <c r="G108" s="3" t="s">
        <v>16</v>
      </c>
      <c r="H108" s="3" t="s">
        <v>16</v>
      </c>
      <c r="I108" s="5" t="s">
        <v>16</v>
      </c>
    </row>
    <row r="109" spans="1:9" ht="15" customHeight="1" x14ac:dyDescent="0.25">
      <c r="A109" s="46" t="s">
        <v>95</v>
      </c>
      <c r="B109" s="1">
        <v>7.9173999999999998</v>
      </c>
      <c r="C109" s="4">
        <v>7.9173999999999998</v>
      </c>
      <c r="D109" s="4">
        <v>0.1410875</v>
      </c>
      <c r="E109" s="5">
        <f t="shared" ref="E109:E117" si="16">D109/C109</f>
        <v>1.7819928259277036E-2</v>
      </c>
      <c r="F109" s="2" t="s">
        <v>16</v>
      </c>
      <c r="G109" s="3" t="s">
        <v>16</v>
      </c>
      <c r="H109" s="3" t="s">
        <v>16</v>
      </c>
      <c r="I109" s="5" t="s">
        <v>16</v>
      </c>
    </row>
    <row r="110" spans="1:9" ht="15" customHeight="1" thickBot="1" x14ac:dyDescent="0.3">
      <c r="A110" s="47" t="s">
        <v>96</v>
      </c>
      <c r="B110" s="24">
        <v>6.4572570000000002</v>
      </c>
      <c r="C110" s="25">
        <v>6.4572570000000002</v>
      </c>
      <c r="D110" s="25">
        <v>8.6200000000000003E-4</v>
      </c>
      <c r="E110" s="8">
        <f t="shared" si="16"/>
        <v>1.3349321546285057E-4</v>
      </c>
      <c r="F110" s="18">
        <v>4.6900649999999997</v>
      </c>
      <c r="G110" s="19">
        <v>4.6900649999999997</v>
      </c>
      <c r="H110" s="19">
        <v>2.9210999999999998E-3</v>
      </c>
      <c r="I110" s="10">
        <f t="shared" ref="I110" si="17">H110/G110</f>
        <v>6.228271889621999E-4</v>
      </c>
    </row>
    <row r="111" spans="1:9" ht="15.75" thickBot="1" x14ac:dyDescent="0.3">
      <c r="A111" s="13" t="s">
        <v>120</v>
      </c>
      <c r="B111" s="81">
        <f>SUM(B112:B113)</f>
        <v>1196.4656239999999</v>
      </c>
      <c r="C111" s="82">
        <f t="shared" ref="C111:D111" si="18">SUM(C112:C113)</f>
        <v>1196.4656239999999</v>
      </c>
      <c r="D111" s="82">
        <f t="shared" si="18"/>
        <v>106.64997699999999</v>
      </c>
      <c r="E111" s="83">
        <f t="shared" si="16"/>
        <v>8.913751875582511E-2</v>
      </c>
      <c r="F111" s="84">
        <f>SUM(F112:F113)</f>
        <v>2879.1656069999999</v>
      </c>
      <c r="G111" s="84">
        <f t="shared" ref="G111:H111" si="19">SUM(G112:G113)</f>
        <v>2879.1656069999999</v>
      </c>
      <c r="H111" s="84">
        <f t="shared" si="19"/>
        <v>306.56072699999999</v>
      </c>
      <c r="I111" s="83">
        <f>H111/G111</f>
        <v>0.10647554494769984</v>
      </c>
    </row>
    <row r="112" spans="1:9" x14ac:dyDescent="0.25">
      <c r="A112" s="45" t="s">
        <v>100</v>
      </c>
      <c r="B112" s="20">
        <v>709.54420000000005</v>
      </c>
      <c r="C112" s="21">
        <v>709.54420000000005</v>
      </c>
      <c r="D112" s="21">
        <v>66.102763999999993</v>
      </c>
      <c r="E112" s="7">
        <f t="shared" si="16"/>
        <v>9.3162292074263992E-2</v>
      </c>
      <c r="F112" s="90">
        <v>1633.8910000000001</v>
      </c>
      <c r="G112" s="91">
        <v>1633.8910000000001</v>
      </c>
      <c r="H112" s="91">
        <v>182.59247999999999</v>
      </c>
      <c r="I112" s="7">
        <f t="shared" ref="I112:I113" si="20">H112/G112</f>
        <v>0.11175315856443299</v>
      </c>
    </row>
    <row r="113" spans="1:9" ht="15" customHeight="1" thickBot="1" x14ac:dyDescent="0.3">
      <c r="A113" s="45" t="s">
        <v>101</v>
      </c>
      <c r="B113" s="24">
        <v>486.921424</v>
      </c>
      <c r="C113" s="25">
        <v>486.921424</v>
      </c>
      <c r="D113" s="25">
        <v>40.547212999999999</v>
      </c>
      <c r="E113" s="8">
        <f t="shared" si="16"/>
        <v>8.3272600057129539E-2</v>
      </c>
      <c r="F113" s="76">
        <v>1245.2746070000001</v>
      </c>
      <c r="G113" s="77">
        <v>1245.2746070000001</v>
      </c>
      <c r="H113" s="77">
        <v>123.96824700000001</v>
      </c>
      <c r="I113" s="8">
        <f t="shared" si="20"/>
        <v>9.9550931419578839E-2</v>
      </c>
    </row>
    <row r="114" spans="1:9" ht="15.75" thickBot="1" x14ac:dyDescent="0.3">
      <c r="A114" s="13" t="s">
        <v>121</v>
      </c>
      <c r="B114" s="81">
        <f>SUM(B115:B117)</f>
        <v>411.21518500000002</v>
      </c>
      <c r="C114" s="82">
        <f t="shared" ref="C114:D114" si="21">SUM(C115:C117)</f>
        <v>411.21518500000002</v>
      </c>
      <c r="D114" s="82">
        <f t="shared" si="21"/>
        <v>9.8137700000000012E-3</v>
      </c>
      <c r="E114" s="68">
        <f t="shared" si="16"/>
        <v>2.3865290869548021E-5</v>
      </c>
      <c r="F114" s="67">
        <f>SUM(F115:F117)</f>
        <v>341.12758500000001</v>
      </c>
      <c r="G114" s="32">
        <f t="shared" ref="G114:H114" si="22">SUM(G115:G117)</f>
        <v>341.12758500000001</v>
      </c>
      <c r="H114" s="32">
        <f t="shared" si="22"/>
        <v>0</v>
      </c>
      <c r="I114" s="83">
        <f>H114/G114</f>
        <v>0</v>
      </c>
    </row>
    <row r="115" spans="1:9" x14ac:dyDescent="0.25">
      <c r="A115" s="44" t="s">
        <v>97</v>
      </c>
      <c r="B115" s="20">
        <v>275.58686</v>
      </c>
      <c r="C115" s="21">
        <v>275.58686</v>
      </c>
      <c r="D115" s="21">
        <v>0</v>
      </c>
      <c r="E115" s="7">
        <f t="shared" si="16"/>
        <v>0</v>
      </c>
      <c r="F115" s="87">
        <v>111.127585</v>
      </c>
      <c r="G115" s="78">
        <v>111.127585</v>
      </c>
      <c r="H115" s="78">
        <v>0</v>
      </c>
      <c r="I115" s="7">
        <f t="shared" ref="I115" si="23">H115/G115</f>
        <v>0</v>
      </c>
    </row>
    <row r="116" spans="1:9" x14ac:dyDescent="0.25">
      <c r="A116" s="39" t="s">
        <v>98</v>
      </c>
      <c r="B116" s="11">
        <v>2.8824429999999999</v>
      </c>
      <c r="C116" s="12">
        <v>2.8824429999999999</v>
      </c>
      <c r="D116" s="12">
        <v>0</v>
      </c>
      <c r="E116" s="5">
        <f t="shared" si="16"/>
        <v>0</v>
      </c>
      <c r="F116" s="36" t="s">
        <v>16</v>
      </c>
      <c r="G116" s="37" t="s">
        <v>16</v>
      </c>
      <c r="H116" s="37" t="s">
        <v>16</v>
      </c>
      <c r="I116" s="5" t="s">
        <v>16</v>
      </c>
    </row>
    <row r="117" spans="1:9" ht="15" customHeight="1" thickBot="1" x14ac:dyDescent="0.3">
      <c r="A117" s="47" t="s">
        <v>99</v>
      </c>
      <c r="B117" s="85">
        <v>132.74588199999999</v>
      </c>
      <c r="C117" s="86">
        <v>132.74588199999999</v>
      </c>
      <c r="D117" s="86">
        <v>9.8137700000000012E-3</v>
      </c>
      <c r="E117" s="8">
        <f t="shared" si="16"/>
        <v>7.3928997661863456E-5</v>
      </c>
      <c r="F117" s="88">
        <v>230</v>
      </c>
      <c r="G117" s="89">
        <v>230</v>
      </c>
      <c r="H117" s="89">
        <v>0</v>
      </c>
      <c r="I117" s="8">
        <f>H117/G117</f>
        <v>0</v>
      </c>
    </row>
    <row r="118" spans="1:9" ht="21" customHeight="1" x14ac:dyDescent="0.25">
      <c r="A118" s="111" t="s">
        <v>122</v>
      </c>
      <c r="B118" s="112"/>
      <c r="C118" s="112"/>
      <c r="D118" s="112"/>
      <c r="E118" s="112"/>
      <c r="F118" s="113" t="s">
        <v>118</v>
      </c>
      <c r="G118" s="113"/>
      <c r="H118" s="113"/>
      <c r="I118" s="113"/>
    </row>
    <row r="119" spans="1:9" ht="17.25" customHeight="1" x14ac:dyDescent="0.25">
      <c r="A119" s="114" t="s">
        <v>40</v>
      </c>
      <c r="B119" s="115"/>
      <c r="C119" s="115"/>
      <c r="D119" s="115"/>
      <c r="E119" s="115"/>
      <c r="F119" s="115"/>
      <c r="G119" s="115"/>
      <c r="H119" s="115"/>
      <c r="I119" s="115"/>
    </row>
  </sheetData>
  <mergeCells count="13">
    <mergeCell ref="A118:E118"/>
    <mergeCell ref="F118:I118"/>
    <mergeCell ref="A119:I119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</mergeCells>
  <printOptions horizontalCentered="1"/>
  <pageMargins left="0.19685039370078741" right="0.19685039370078741" top="0.35433070866141736" bottom="0.35433070866141736" header="0" footer="0"/>
  <pageSetup scale="80" orientation="portrait" r:id="rId1"/>
  <ignoredErrors>
    <ignoredError sqref="E104 E10:E12 E43 E111 E89 E11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Enero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2026-01-29T21:10:46Z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