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04- Abril\Sector Público\"/>
    </mc:Choice>
  </mc:AlternateContent>
  <bookViews>
    <workbookView xWindow="120" yWindow="1815" windowWidth="18915" windowHeight="10080" tabRatio="822"/>
  </bookViews>
  <sheets>
    <sheet name="A Abril" sheetId="10" r:id="rId1"/>
  </sheets>
  <calcPr calcId="162913"/>
</workbook>
</file>

<file path=xl/calcChain.xml><?xml version="1.0" encoding="utf-8"?>
<calcChain xmlns="http://schemas.openxmlformats.org/spreadsheetml/2006/main">
  <c r="I432" i="10" l="1"/>
  <c r="I426" i="10"/>
  <c r="I421" i="10"/>
  <c r="I410" i="10"/>
  <c r="I473" i="10" l="1"/>
  <c r="E473" i="10"/>
  <c r="E472" i="10"/>
  <c r="I471" i="10"/>
  <c r="E471" i="10"/>
  <c r="H470" i="10"/>
  <c r="G470" i="10"/>
  <c r="F470" i="10"/>
  <c r="D470" i="10"/>
  <c r="C470" i="10"/>
  <c r="B470" i="10"/>
  <c r="I469" i="10"/>
  <c r="E469" i="10"/>
  <c r="I468" i="10"/>
  <c r="E468" i="10"/>
  <c r="H467" i="10"/>
  <c r="G467" i="10"/>
  <c r="F467" i="10"/>
  <c r="D467" i="10"/>
  <c r="E467" i="10" s="1"/>
  <c r="C467" i="10"/>
  <c r="B467" i="10"/>
  <c r="I466" i="10"/>
  <c r="E466" i="10"/>
  <c r="I465" i="10"/>
  <c r="E465" i="10"/>
  <c r="I464" i="10"/>
  <c r="E464" i="10"/>
  <c r="I463" i="10"/>
  <c r="E463" i="10"/>
  <c r="I462" i="10"/>
  <c r="E462" i="10"/>
  <c r="I461" i="10"/>
  <c r="E461" i="10"/>
  <c r="H460" i="10"/>
  <c r="G460" i="10"/>
  <c r="F460" i="10"/>
  <c r="D460" i="10"/>
  <c r="C460" i="10"/>
  <c r="B460" i="10"/>
  <c r="I459" i="10"/>
  <c r="E459" i="10"/>
  <c r="I458" i="10"/>
  <c r="E458" i="10"/>
  <c r="I457" i="10"/>
  <c r="E457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I449" i="10"/>
  <c r="E449" i="10"/>
  <c r="I448" i="10"/>
  <c r="E448" i="10"/>
  <c r="E447" i="10"/>
  <c r="I446" i="10"/>
  <c r="E446" i="10"/>
  <c r="H445" i="10"/>
  <c r="I445" i="10" s="1"/>
  <c r="G445" i="10"/>
  <c r="F445" i="10"/>
  <c r="D445" i="10"/>
  <c r="C445" i="10"/>
  <c r="B445" i="10"/>
  <c r="I444" i="10"/>
  <c r="E444" i="10"/>
  <c r="E443" i="10"/>
  <c r="I442" i="10"/>
  <c r="E442" i="10"/>
  <c r="I441" i="10"/>
  <c r="E441" i="10"/>
  <c r="I440" i="10"/>
  <c r="E440" i="10"/>
  <c r="I439" i="10"/>
  <c r="E439" i="10"/>
  <c r="I438" i="10"/>
  <c r="E438" i="10"/>
  <c r="I437" i="10"/>
  <c r="E437" i="10"/>
  <c r="I436" i="10"/>
  <c r="E436" i="10"/>
  <c r="I435" i="10"/>
  <c r="E435" i="10"/>
  <c r="E434" i="10"/>
  <c r="I433" i="10"/>
  <c r="E433" i="10"/>
  <c r="E432" i="10"/>
  <c r="I431" i="10"/>
  <c r="E431" i="10"/>
  <c r="I430" i="10"/>
  <c r="E430" i="10"/>
  <c r="I429" i="10"/>
  <c r="E429" i="10"/>
  <c r="I428" i="10"/>
  <c r="E428" i="10"/>
  <c r="I427" i="10"/>
  <c r="E427" i="10"/>
  <c r="E426" i="10"/>
  <c r="I425" i="10"/>
  <c r="E425" i="10"/>
  <c r="I424" i="10"/>
  <c r="E424" i="10"/>
  <c r="I423" i="10"/>
  <c r="E423" i="10"/>
  <c r="I422" i="10"/>
  <c r="E422" i="10"/>
  <c r="E421" i="10"/>
  <c r="I420" i="10"/>
  <c r="E420" i="10"/>
  <c r="I419" i="10"/>
  <c r="E419" i="10"/>
  <c r="E418" i="10"/>
  <c r="E417" i="10"/>
  <c r="E416" i="10"/>
  <c r="E415" i="10"/>
  <c r="I414" i="10"/>
  <c r="E414" i="10"/>
  <c r="I413" i="10"/>
  <c r="E413" i="10"/>
  <c r="I412" i="10"/>
  <c r="E412" i="10"/>
  <c r="E411" i="10"/>
  <c r="E410" i="10"/>
  <c r="I409" i="10"/>
  <c r="E409" i="10"/>
  <c r="I408" i="10"/>
  <c r="E408" i="10"/>
  <c r="I407" i="10"/>
  <c r="I406" i="10"/>
  <c r="E406" i="10"/>
  <c r="I405" i="10"/>
  <c r="E405" i="10"/>
  <c r="I404" i="10"/>
  <c r="E404" i="10"/>
  <c r="I403" i="10"/>
  <c r="E403" i="10"/>
  <c r="I402" i="10"/>
  <c r="E402" i="10"/>
  <c r="E401" i="10"/>
  <c r="H400" i="10"/>
  <c r="G400" i="10"/>
  <c r="F400" i="10"/>
  <c r="D400" i="10"/>
  <c r="C400" i="10"/>
  <c r="B400" i="10"/>
  <c r="E399" i="10"/>
  <c r="I398" i="10"/>
  <c r="E398" i="10"/>
  <c r="I397" i="10"/>
  <c r="E397" i="10"/>
  <c r="I396" i="10"/>
  <c r="E396" i="10"/>
  <c r="E395" i="10"/>
  <c r="E394" i="10"/>
  <c r="E393" i="10"/>
  <c r="I392" i="10"/>
  <c r="E392" i="10"/>
  <c r="I391" i="10"/>
  <c r="E391" i="10"/>
  <c r="I390" i="10"/>
  <c r="E390" i="10"/>
  <c r="I389" i="10"/>
  <c r="E389" i="10"/>
  <c r="I388" i="10"/>
  <c r="E388" i="10"/>
  <c r="I387" i="10"/>
  <c r="E387" i="10"/>
  <c r="I386" i="10"/>
  <c r="E386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I372" i="10"/>
  <c r="E372" i="10"/>
  <c r="E371" i="10"/>
  <c r="I370" i="10"/>
  <c r="E370" i="10"/>
  <c r="H369" i="10"/>
  <c r="G369" i="10"/>
  <c r="G367" i="10" s="1"/>
  <c r="G368" i="10" s="1"/>
  <c r="F369" i="10"/>
  <c r="D369" i="10"/>
  <c r="E369" i="10" s="1"/>
  <c r="C369" i="10"/>
  <c r="B369" i="10"/>
  <c r="E470" i="10" l="1"/>
  <c r="E460" i="10"/>
  <c r="E445" i="10"/>
  <c r="H367" i="10"/>
  <c r="I367" i="10" s="1"/>
  <c r="B367" i="10"/>
  <c r="B368" i="10" s="1"/>
  <c r="I467" i="10"/>
  <c r="I470" i="10"/>
  <c r="I460" i="10"/>
  <c r="I400" i="10"/>
  <c r="F367" i="10"/>
  <c r="F368" i="10" s="1"/>
  <c r="I369" i="10"/>
  <c r="D367" i="10"/>
  <c r="C367" i="10"/>
  <c r="C368" i="10" s="1"/>
  <c r="E400" i="10"/>
  <c r="H368" i="10"/>
  <c r="I368" i="10" s="1"/>
  <c r="I354" i="10"/>
  <c r="E354" i="10"/>
  <c r="E353" i="10"/>
  <c r="I352" i="10"/>
  <c r="E352" i="10"/>
  <c r="H351" i="10"/>
  <c r="G351" i="10"/>
  <c r="F351" i="10"/>
  <c r="D351" i="10"/>
  <c r="C351" i="10"/>
  <c r="B351" i="10"/>
  <c r="I350" i="10"/>
  <c r="E350" i="10"/>
  <c r="I349" i="10"/>
  <c r="E349" i="10"/>
  <c r="H348" i="10"/>
  <c r="G348" i="10"/>
  <c r="F348" i="10"/>
  <c r="D348" i="10"/>
  <c r="C348" i="10"/>
  <c r="E348" i="10" s="1"/>
  <c r="B348" i="10"/>
  <c r="I347" i="10"/>
  <c r="E347" i="10"/>
  <c r="I346" i="10"/>
  <c r="E346" i="10"/>
  <c r="I345" i="10"/>
  <c r="E345" i="10"/>
  <c r="I344" i="10"/>
  <c r="E344" i="10"/>
  <c r="I343" i="10"/>
  <c r="E343" i="10"/>
  <c r="I342" i="10"/>
  <c r="E342" i="10"/>
  <c r="H341" i="10"/>
  <c r="G341" i="10"/>
  <c r="F341" i="10"/>
  <c r="D341" i="10"/>
  <c r="C341" i="10"/>
  <c r="B341" i="10"/>
  <c r="I340" i="10"/>
  <c r="E340" i="10"/>
  <c r="I339" i="10"/>
  <c r="E339" i="10"/>
  <c r="I338" i="10"/>
  <c r="E338" i="10"/>
  <c r="E337" i="10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E328" i="10"/>
  <c r="I327" i="10"/>
  <c r="E327" i="10"/>
  <c r="H326" i="10"/>
  <c r="G326" i="10"/>
  <c r="F326" i="10"/>
  <c r="D326" i="10"/>
  <c r="C326" i="10"/>
  <c r="B326" i="10"/>
  <c r="I325" i="10"/>
  <c r="E325" i="10"/>
  <c r="E324" i="10"/>
  <c r="I323" i="10"/>
  <c r="E323" i="10"/>
  <c r="I322" i="10"/>
  <c r="E322" i="10"/>
  <c r="I321" i="10"/>
  <c r="E321" i="10"/>
  <c r="I320" i="10"/>
  <c r="E320" i="10"/>
  <c r="I319" i="10"/>
  <c r="E319" i="10"/>
  <c r="I318" i="10"/>
  <c r="E318" i="10"/>
  <c r="I317" i="10"/>
  <c r="E317" i="10"/>
  <c r="I316" i="10"/>
  <c r="E316" i="10"/>
  <c r="E315" i="10"/>
  <c r="I314" i="10"/>
  <c r="E314" i="10"/>
  <c r="E313" i="10"/>
  <c r="I312" i="10"/>
  <c r="E312" i="10"/>
  <c r="I311" i="10"/>
  <c r="E311" i="10"/>
  <c r="I310" i="10"/>
  <c r="E310" i="10"/>
  <c r="I309" i="10"/>
  <c r="E309" i="10"/>
  <c r="I308" i="10"/>
  <c r="E308" i="10"/>
  <c r="E307" i="10"/>
  <c r="I306" i="10"/>
  <c r="E306" i="10"/>
  <c r="I305" i="10"/>
  <c r="E305" i="10"/>
  <c r="I304" i="10"/>
  <c r="E304" i="10"/>
  <c r="I303" i="10"/>
  <c r="E303" i="10"/>
  <c r="E302" i="10"/>
  <c r="I301" i="10"/>
  <c r="E301" i="10"/>
  <c r="I300" i="10"/>
  <c r="E300" i="10"/>
  <c r="E299" i="10"/>
  <c r="E298" i="10"/>
  <c r="E297" i="10"/>
  <c r="E296" i="10"/>
  <c r="I295" i="10"/>
  <c r="E295" i="10"/>
  <c r="I294" i="10"/>
  <c r="E294" i="10"/>
  <c r="I293" i="10"/>
  <c r="E293" i="10"/>
  <c r="E292" i="10"/>
  <c r="E291" i="10"/>
  <c r="I290" i="10"/>
  <c r="E290" i="10"/>
  <c r="I289" i="10"/>
  <c r="E289" i="10"/>
  <c r="I288" i="10"/>
  <c r="I287" i="10"/>
  <c r="E287" i="10"/>
  <c r="I286" i="10"/>
  <c r="E286" i="10"/>
  <c r="I285" i="10"/>
  <c r="E285" i="10"/>
  <c r="I284" i="10"/>
  <c r="E284" i="10"/>
  <c r="I283" i="10"/>
  <c r="E283" i="10"/>
  <c r="E282" i="10"/>
  <c r="H281" i="10"/>
  <c r="G281" i="10"/>
  <c r="F281" i="10"/>
  <c r="D281" i="10"/>
  <c r="C281" i="10"/>
  <c r="B281" i="10"/>
  <c r="E280" i="10"/>
  <c r="I279" i="10"/>
  <c r="E279" i="10"/>
  <c r="I278" i="10"/>
  <c r="E278" i="10"/>
  <c r="I277" i="10"/>
  <c r="E277" i="10"/>
  <c r="E276" i="10"/>
  <c r="E275" i="10"/>
  <c r="E274" i="10"/>
  <c r="I273" i="10"/>
  <c r="E273" i="10"/>
  <c r="I272" i="10"/>
  <c r="E272" i="10"/>
  <c r="I271" i="10"/>
  <c r="E271" i="10"/>
  <c r="I270" i="10"/>
  <c r="E270" i="10"/>
  <c r="I269" i="10"/>
  <c r="E269" i="10"/>
  <c r="I268" i="10"/>
  <c r="E268" i="10"/>
  <c r="I267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E252" i="10"/>
  <c r="I251" i="10"/>
  <c r="E251" i="10"/>
  <c r="H250" i="10"/>
  <c r="G250" i="10"/>
  <c r="F250" i="10"/>
  <c r="D250" i="10"/>
  <c r="E250" i="10" s="1"/>
  <c r="C250" i="10"/>
  <c r="B250" i="10"/>
  <c r="E367" i="10" l="1"/>
  <c r="D368" i="10"/>
  <c r="E368" i="10" s="1"/>
  <c r="I351" i="10"/>
  <c r="I348" i="10"/>
  <c r="E326" i="10"/>
  <c r="I281" i="10"/>
  <c r="I250" i="10"/>
  <c r="E351" i="10"/>
  <c r="H248" i="10"/>
  <c r="H249" i="10" s="1"/>
  <c r="E341" i="10"/>
  <c r="B248" i="10"/>
  <c r="B249" i="10" s="1"/>
  <c r="E281" i="10"/>
  <c r="F248" i="10"/>
  <c r="F249" i="10" s="1"/>
  <c r="G248" i="10"/>
  <c r="G249" i="10" s="1"/>
  <c r="C248" i="10"/>
  <c r="C249" i="10" s="1"/>
  <c r="I326" i="10"/>
  <c r="D248" i="10"/>
  <c r="I341" i="10"/>
  <c r="I227" i="10"/>
  <c r="I248" i="10" l="1"/>
  <c r="I249" i="10"/>
  <c r="D249" i="10"/>
  <c r="E249" i="10" s="1"/>
  <c r="E248" i="10"/>
  <c r="I158" i="10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<sst xmlns="http://schemas.openxmlformats.org/spreadsheetml/2006/main" count="856" uniqueCount="127">
  <si>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</si>
  <si>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</si>
  <si>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</si>
  <si>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</si>
  <si>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</si>
  <si>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</si>
  <si>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</si>
  <si>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</si>
  <si>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</si>
  <si>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</si>
  <si>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</si>
  <si>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</si>
  <si>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</si>
  <si>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</si>
  <si>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</si>
  <si>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</si>
  <si>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</si>
  <si>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</si>
  <si>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</si>
  <si>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</si>
  <si>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</si>
  <si>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</si>
  <si>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</si>
  <si>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</si>
  <si>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</si>
  <si>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</si>
  <si>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</si>
  <si>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</si>
  <si>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</si>
  <si>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</si>
  <si>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</si>
  <si>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</si>
  <si>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</si>
  <si>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</si>
  <si>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</si>
  <si>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</si>
  <si>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</si>
  <si>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</si>
  <si>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</si>
  <si>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</si>
  <si>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</si>
  <si>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</si>
  <si>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</si>
  <si>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</si>
  <si>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</si>
  <si>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</si>
  <si>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</si>
  <si>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</si>
  <si>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</si>
  <si>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</si>
  <si>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</si>
  <si>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</si>
  <si>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</si>
  <si>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</si>
  <si>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</si>
  <si>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</si>
  <si>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</si>
  <si>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</si>
  <si>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</si>
  <si>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</si>
  <si>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</si>
  <si>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</si>
  <si>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</si>
  <si>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</si>
  <si>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</si>
  <si>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</si>
  <si>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</si>
  <si>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</si>
  <si>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</si>
  <si>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</si>
  <si>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</si>
  <si>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</si>
  <si>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</si>
  <si>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</si>
  <si>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</si>
  <si>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</si>
  <si>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</si>
  <si>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</si>
  <si>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</si>
  <si>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</si>
  <si>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</si>
  <si>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</si>
  <si>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</si>
  <si>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</si>
  <si>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</si>
  <si>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</si>
  <si>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</si>
  <si>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</si>
  <si>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</si>
  <si>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</si>
  <si>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</si>
  <si>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</si>
  <si>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</si>
  <si>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</si>
  <si>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</si>
  <si>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</si>
  <si>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</si>
  <si>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</si>
  <si>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</si>
  <si>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</si>
  <si>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</si>
  <si>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</si>
  <si>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</si>
  <si>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</si>
  <si>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</si>
  <si>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</si>
  <si>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</si>
  <si>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</si>
  <si>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</si>
  <si>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</si>
  <si>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</si>
  <si>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</si>
  <si>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</si>
  <si>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</si>
  <si>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</si>
  <si>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</si>
  <si>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</si>
  <si>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</si>
  <si>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</si>
  <si>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</si>
  <si>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</si>
  <si>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</si>
  <si>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</si>
  <si>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</si>
  <si>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</si>
  <si>
    <t>AL 31 DE MARZO DE 2025</t>
  </si>
  <si>
    <t>AL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</si>
</sst>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238</xdr:row>
      <xdr:rowOff>66674</xdr:rowOff>
    </xdr:from>
    <xdr:to>
      <xdr:col>0</xdr:col>
      <xdr:colOff>1377753</xdr:colOff>
      <xdr:row>241</xdr:row>
      <xdr:rowOff>76199</xdr:rowOff>
    </xdr:to>
    <xdr:pic>
      <xdr:nvPicPr>
        <xdr:cNvPr id="4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292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357</xdr:row>
      <xdr:rowOff>66674</xdr:rowOff>
    </xdr:from>
    <xdr:to>
      <xdr:col>0</xdr:col>
      <xdr:colOff>1377753</xdr:colOff>
      <xdr:row>360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58438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5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9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9" x14ac:dyDescent="0.25">
      <c r="A5" s="117" t="s">
        <v>119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08" t="s">
        <v>2</v>
      </c>
      <c r="B6" s="108"/>
      <c r="C6" s="108"/>
      <c r="D6" s="108"/>
      <c r="E6" s="108"/>
      <c r="F6" s="108"/>
      <c r="G6" s="108"/>
      <c r="H6" s="108"/>
      <c r="I6" s="108"/>
    </row>
    <row r="7" spans="1:9" ht="6" customHeight="1" thickBot="1" x14ac:dyDescent="0.3">
      <c r="A7" s="109"/>
      <c r="B7" s="109"/>
      <c r="C7" s="109"/>
      <c r="D7" s="109"/>
      <c r="E7" s="109"/>
      <c r="F7" s="109"/>
      <c r="G7" s="109"/>
      <c r="H7" s="109"/>
      <c r="I7" s="109"/>
    </row>
    <row r="8" spans="1:9" x14ac:dyDescent="0.25">
      <c r="A8" s="110" t="s">
        <v>3</v>
      </c>
      <c r="B8" s="112" t="s">
        <v>4</v>
      </c>
      <c r="C8" s="113"/>
      <c r="D8" s="113"/>
      <c r="E8" s="114"/>
      <c r="F8" s="112" t="s">
        <v>5</v>
      </c>
      <c r="G8" s="113"/>
      <c r="H8" s="113"/>
      <c r="I8" s="115"/>
    </row>
    <row r="9" spans="1:9" ht="30.75" thickBot="1" x14ac:dyDescent="0.3">
      <c r="A9" s="111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5">
      <c r="A120" s="116" t="s">
        <v>0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x14ac:dyDescent="0.25">
      <c r="A121" s="116" t="s">
        <v>1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x14ac:dyDescent="0.25">
      <c r="A122" s="117" t="s">
        <v>39</v>
      </c>
      <c r="B122" s="117"/>
      <c r="C122" s="117"/>
      <c r="D122" s="117"/>
      <c r="E122" s="117"/>
      <c r="F122" s="117"/>
      <c r="G122" s="117"/>
      <c r="H122" s="117"/>
      <c r="I122" s="117"/>
    </row>
    <row r="123" spans="1:9" x14ac:dyDescent="0.25">
      <c r="A123" s="117" t="s">
        <v>102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x14ac:dyDescent="0.25">
      <c r="A124" s="117" t="s">
        <v>124</v>
      </c>
      <c r="B124" s="117"/>
      <c r="C124" s="117"/>
      <c r="D124" s="117"/>
      <c r="E124" s="117"/>
      <c r="F124" s="117"/>
      <c r="G124" s="117"/>
      <c r="H124" s="117"/>
      <c r="I124" s="117"/>
    </row>
    <row r="125" spans="1:9" x14ac:dyDescent="0.25">
      <c r="A125" s="108" t="s">
        <v>2</v>
      </c>
      <c r="B125" s="108"/>
      <c r="C125" s="108"/>
      <c r="D125" s="108"/>
      <c r="E125" s="108"/>
      <c r="F125" s="108"/>
      <c r="G125" s="108"/>
      <c r="H125" s="108"/>
      <c r="I125" s="108"/>
    </row>
    <row r="126" spans="1:9" ht="7.5" customHeight="1" thickBot="1" x14ac:dyDescent="0.3">
      <c r="A126" s="109"/>
      <c r="B126" s="109"/>
      <c r="C126" s="109"/>
      <c r="D126" s="109"/>
      <c r="E126" s="109"/>
      <c r="F126" s="109"/>
      <c r="G126" s="109"/>
      <c r="H126" s="109"/>
      <c r="I126" s="109"/>
    </row>
    <row r="127" spans="1:9" x14ac:dyDescent="0.25">
      <c r="A127" s="110" t="s">
        <v>3</v>
      </c>
      <c r="B127" s="112" t="s">
        <v>4</v>
      </c>
      <c r="C127" s="113"/>
      <c r="D127" s="113"/>
      <c r="E127" s="114"/>
      <c r="F127" s="112" t="s">
        <v>5</v>
      </c>
      <c r="G127" s="113"/>
      <c r="H127" s="113"/>
      <c r="I127" s="115"/>
    </row>
    <row r="128" spans="1:9" ht="30.75" thickBot="1" x14ac:dyDescent="0.3">
      <c r="A128" s="111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176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182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187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193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04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  <row r="238" spans="1:9" x14ac:dyDescent="0.25">
      <c r="A238" s="107"/>
      <c r="B238" s="107"/>
      <c r="C238" s="107"/>
      <c r="D238" s="107"/>
      <c r="E238" s="107"/>
      <c r="F238" s="107"/>
      <c r="G238" s="107"/>
      <c r="H238" s="107"/>
      <c r="I238" s="107"/>
    </row>
    <row r="239" spans="1:9" x14ac:dyDescent="0.25">
      <c r="A239" s="116" t="s">
        <v>0</v>
      </c>
      <c r="B239" s="116"/>
      <c r="C239" s="116"/>
      <c r="D239" s="116"/>
      <c r="E239" s="116"/>
      <c r="F239" s="116"/>
      <c r="G239" s="116"/>
      <c r="H239" s="116"/>
      <c r="I239" s="116"/>
    </row>
    <row r="240" spans="1:9" x14ac:dyDescent="0.25">
      <c r="A240" s="116" t="s">
        <v>1</v>
      </c>
      <c r="B240" s="116"/>
      <c r="C240" s="116"/>
      <c r="D240" s="116"/>
      <c r="E240" s="116"/>
      <c r="F240" s="116"/>
      <c r="G240" s="116"/>
      <c r="H240" s="116"/>
      <c r="I240" s="116"/>
    </row>
    <row r="241" spans="1:9" x14ac:dyDescent="0.25">
      <c r="A241" s="117" t="s">
        <v>39</v>
      </c>
      <c r="B241" s="117"/>
      <c r="C241" s="117"/>
      <c r="D241" s="117"/>
      <c r="E241" s="117"/>
      <c r="F241" s="117"/>
      <c r="G241" s="117"/>
      <c r="H241" s="117"/>
      <c r="I241" s="117"/>
    </row>
    <row r="242" spans="1:9" x14ac:dyDescent="0.25">
      <c r="A242" s="117" t="s">
        <v>102</v>
      </c>
      <c r="B242" s="117"/>
      <c r="C242" s="117"/>
      <c r="D242" s="117"/>
      <c r="E242" s="117"/>
      <c r="F242" s="117"/>
      <c r="G242" s="117"/>
      <c r="H242" s="117"/>
      <c r="I242" s="117"/>
    </row>
    <row r="243" spans="1:9" x14ac:dyDescent="0.25">
      <c r="A243" s="117" t="s">
        <v>125</v>
      </c>
      <c r="B243" s="117"/>
      <c r="C243" s="117"/>
      <c r="D243" s="117"/>
      <c r="E243" s="117"/>
      <c r="F243" s="117"/>
      <c r="G243" s="117"/>
      <c r="H243" s="117"/>
      <c r="I243" s="117"/>
    </row>
    <row r="244" spans="1:9" x14ac:dyDescent="0.25">
      <c r="A244" s="108" t="s">
        <v>2</v>
      </c>
      <c r="B244" s="108"/>
      <c r="C244" s="108"/>
      <c r="D244" s="108"/>
      <c r="E244" s="108"/>
      <c r="F244" s="108"/>
      <c r="G244" s="108"/>
      <c r="H244" s="108"/>
      <c r="I244" s="108"/>
    </row>
    <row r="245" spans="1:9" ht="7.5" customHeight="1" thickBot="1" x14ac:dyDescent="0.3">
      <c r="A245" s="109"/>
      <c r="B245" s="109"/>
      <c r="C245" s="109"/>
      <c r="D245" s="109"/>
      <c r="E245" s="109"/>
      <c r="F245" s="109"/>
      <c r="G245" s="109"/>
      <c r="H245" s="109"/>
      <c r="I245" s="109"/>
    </row>
    <row r="246" spans="1:9" x14ac:dyDescent="0.25">
      <c r="A246" s="110" t="s">
        <v>3</v>
      </c>
      <c r="B246" s="112" t="s">
        <v>4</v>
      </c>
      <c r="C246" s="113"/>
      <c r="D246" s="113"/>
      <c r="E246" s="114"/>
      <c r="F246" s="112" t="s">
        <v>5</v>
      </c>
      <c r="G246" s="113"/>
      <c r="H246" s="113"/>
      <c r="I246" s="115"/>
    </row>
    <row r="247" spans="1:9" ht="30.75" thickBot="1" x14ac:dyDescent="0.3">
      <c r="A247" s="111"/>
      <c r="B247" s="62" t="s">
        <v>6</v>
      </c>
      <c r="C247" s="63" t="s">
        <v>7</v>
      </c>
      <c r="D247" s="63" t="s">
        <v>8</v>
      </c>
      <c r="E247" s="64" t="s">
        <v>9</v>
      </c>
      <c r="F247" s="65" t="s">
        <v>6</v>
      </c>
      <c r="G247" s="63" t="s">
        <v>7</v>
      </c>
      <c r="H247" s="63" t="s">
        <v>8</v>
      </c>
      <c r="I247" s="66" t="s">
        <v>9</v>
      </c>
    </row>
    <row r="248" spans="1:9" ht="15.75" thickBot="1" x14ac:dyDescent="0.3">
      <c r="A248" s="35" t="s">
        <v>33</v>
      </c>
      <c r="B248" s="67">
        <f>B250+B281+B326+B341+B348+B351</f>
        <v>21227.203786000002</v>
      </c>
      <c r="C248" s="68">
        <f t="shared" ref="C248:D248" si="61">C250+C281+C326+C341+C348+C351</f>
        <v>21214.020336999998</v>
      </c>
      <c r="D248" s="68">
        <f t="shared" si="61"/>
        <v>6086.4605910600003</v>
      </c>
      <c r="E248" s="100">
        <f>D248/C248</f>
        <v>0.28690745527590661</v>
      </c>
      <c r="F248" s="67">
        <f>F250+F281+F326+F341+F348+F351</f>
        <v>8884.7835890000006</v>
      </c>
      <c r="G248" s="68">
        <f t="shared" ref="G248:H248" si="62">G250+G281+G326+G341+G348+G351</f>
        <v>8899.067038000001</v>
      </c>
      <c r="H248" s="68">
        <f t="shared" si="62"/>
        <v>2026.2707638899997</v>
      </c>
      <c r="I248" s="69">
        <f>H248/G248</f>
        <v>0.22769474094729247</v>
      </c>
    </row>
    <row r="249" spans="1:9" ht="15.75" thickBot="1" x14ac:dyDescent="0.3">
      <c r="A249" s="50" t="s">
        <v>10</v>
      </c>
      <c r="B249" s="72">
        <f>B248-B348-B351</f>
        <v>19651.839963000002</v>
      </c>
      <c r="C249" s="73">
        <f t="shared" ref="C249:D249" si="63">C248-C348-C351</f>
        <v>19638.656513999998</v>
      </c>
      <c r="D249" s="73">
        <f t="shared" si="63"/>
        <v>5615.6438486700008</v>
      </c>
      <c r="E249" s="101">
        <f>D249/C249</f>
        <v>0.28594847334219237</v>
      </c>
      <c r="F249" s="72">
        <f>F248-F288-F348-F351</f>
        <v>5611.9437760000001</v>
      </c>
      <c r="G249" s="73">
        <f t="shared" ref="G249:H249" si="64">G248-G288-G348-G351</f>
        <v>5626.2272250000005</v>
      </c>
      <c r="H249" s="73">
        <f t="shared" si="64"/>
        <v>814.99488300999974</v>
      </c>
      <c r="I249" s="34">
        <f>H249/G249</f>
        <v>0.14485637540350135</v>
      </c>
    </row>
    <row r="250" spans="1:9" ht="15.75" thickBot="1" x14ac:dyDescent="0.3">
      <c r="A250" s="36" t="s">
        <v>11</v>
      </c>
      <c r="B250" s="70">
        <f>SUM(B251:B280)</f>
        <v>12272.699759000001</v>
      </c>
      <c r="C250" s="33">
        <f>SUM(C251:C280)</f>
        <v>12260.066212000002</v>
      </c>
      <c r="D250" s="33">
        <f>SUM(D251:D280)</f>
        <v>4067.6414578100002</v>
      </c>
      <c r="E250" s="71">
        <f>D250/C250</f>
        <v>0.33177973001717093</v>
      </c>
      <c r="F250" s="70">
        <f>SUM(F251:F280)</f>
        <v>3195.9699900000005</v>
      </c>
      <c r="G250" s="33">
        <f>SUM(G251:G280)</f>
        <v>3209.7785370000001</v>
      </c>
      <c r="H250" s="33">
        <f>SUM(H251:H280)</f>
        <v>398.13649523999999</v>
      </c>
      <c r="I250" s="88">
        <f>H250/G250</f>
        <v>0.12403861844378704</v>
      </c>
    </row>
    <row r="251" spans="1:9" x14ac:dyDescent="0.25">
      <c r="A251" s="99" t="s">
        <v>12</v>
      </c>
      <c r="B251" s="20">
        <v>95.7</v>
      </c>
      <c r="C251" s="21">
        <v>107.816289</v>
      </c>
      <c r="D251" s="21">
        <v>27.69278928</v>
      </c>
      <c r="E251" s="7">
        <f>D251/C251</f>
        <v>0.25685162730837452</v>
      </c>
      <c r="F251" s="14">
        <v>3</v>
      </c>
      <c r="G251" s="15">
        <v>3.0069840000000001</v>
      </c>
      <c r="H251" s="15">
        <v>1.1454777300000001</v>
      </c>
      <c r="I251" s="7">
        <f>H251/G251</f>
        <v>0.38093908381288361</v>
      </c>
    </row>
    <row r="252" spans="1:9" x14ac:dyDescent="0.25">
      <c r="A252" s="40" t="s">
        <v>13</v>
      </c>
      <c r="B252" s="1">
        <v>127.975312</v>
      </c>
      <c r="C252" s="4">
        <v>127.975312</v>
      </c>
      <c r="D252" s="4">
        <v>27.537392140000001</v>
      </c>
      <c r="E252" s="5">
        <f>D252/C252</f>
        <v>0.21517737843061482</v>
      </c>
      <c r="F252" s="31" t="s">
        <v>16</v>
      </c>
      <c r="G252" s="32" t="s">
        <v>16</v>
      </c>
      <c r="H252" s="32" t="s">
        <v>16</v>
      </c>
      <c r="I252" s="5" t="s">
        <v>16</v>
      </c>
    </row>
    <row r="253" spans="1:9" x14ac:dyDescent="0.25">
      <c r="A253" s="40" t="s">
        <v>19</v>
      </c>
      <c r="B253" s="1">
        <v>162.91787199999999</v>
      </c>
      <c r="C253" s="4">
        <v>165.18240900000001</v>
      </c>
      <c r="D253" s="4">
        <v>33.960954579999999</v>
      </c>
      <c r="E253" s="5">
        <f t="shared" ref="E253:E275" si="65">D253/C253</f>
        <v>0.20559667815475435</v>
      </c>
      <c r="F253" s="16">
        <v>37.085140000000003</v>
      </c>
      <c r="G253" s="17">
        <v>40.701295999999999</v>
      </c>
      <c r="H253" s="17">
        <v>2.8514363300000003</v>
      </c>
      <c r="I253" s="5">
        <f t="shared" ref="I253:I265" si="66">H253/G253</f>
        <v>7.0057629860238363E-2</v>
      </c>
    </row>
    <row r="254" spans="1:9" x14ac:dyDescent="0.25">
      <c r="A254" s="40" t="s">
        <v>41</v>
      </c>
      <c r="B254" s="1">
        <v>69.841965999999999</v>
      </c>
      <c r="C254" s="4">
        <v>70.131732999999997</v>
      </c>
      <c r="D254" s="4">
        <v>20.186131760000002</v>
      </c>
      <c r="E254" s="5">
        <f t="shared" si="65"/>
        <v>0.28783164049289933</v>
      </c>
      <c r="F254" s="16">
        <v>2.5</v>
      </c>
      <c r="G254" s="17">
        <v>2.5102329999999999</v>
      </c>
      <c r="H254" s="17">
        <v>0.65014018000000007</v>
      </c>
      <c r="I254" s="5">
        <f t="shared" si="66"/>
        <v>0.25899594977836721</v>
      </c>
    </row>
    <row r="255" spans="1:9" x14ac:dyDescent="0.25">
      <c r="A255" s="41" t="s">
        <v>42</v>
      </c>
      <c r="B255" s="1">
        <v>2024.526149</v>
      </c>
      <c r="C255" s="4">
        <v>2024.526149</v>
      </c>
      <c r="D255" s="4">
        <v>421.39141161999999</v>
      </c>
      <c r="E255" s="5">
        <f t="shared" si="65"/>
        <v>0.20814322987536774</v>
      </c>
      <c r="F255" s="16">
        <v>1652.6549339999999</v>
      </c>
      <c r="G255" s="17">
        <v>1377.841435</v>
      </c>
      <c r="H255" s="17">
        <v>23.666408180000001</v>
      </c>
      <c r="I255" s="5">
        <f t="shared" si="66"/>
        <v>1.7176438143624271E-2</v>
      </c>
    </row>
    <row r="256" spans="1:9" x14ac:dyDescent="0.25">
      <c r="A256" s="42" t="s">
        <v>43</v>
      </c>
      <c r="B256" s="1">
        <v>27.853959</v>
      </c>
      <c r="C256" s="4">
        <v>28.143958999999999</v>
      </c>
      <c r="D256" s="4">
        <v>7.9642834900000006</v>
      </c>
      <c r="E256" s="5">
        <f t="shared" si="65"/>
        <v>0.28298376536151154</v>
      </c>
      <c r="F256" s="16">
        <v>1.355</v>
      </c>
      <c r="G256" s="17">
        <v>1.355</v>
      </c>
      <c r="H256" s="17">
        <v>6.4138570000000006E-2</v>
      </c>
      <c r="I256" s="5">
        <f t="shared" si="66"/>
        <v>4.7334738007380077E-2</v>
      </c>
    </row>
    <row r="257" spans="1:9" x14ac:dyDescent="0.25">
      <c r="A257" s="42" t="s">
        <v>44</v>
      </c>
      <c r="B257" s="1">
        <v>40.321375000000003</v>
      </c>
      <c r="C257" s="4">
        <v>40.321375000000003</v>
      </c>
      <c r="D257" s="4">
        <v>7.6968657499999997</v>
      </c>
      <c r="E257" s="5">
        <f t="shared" si="65"/>
        <v>0.19088797815054667</v>
      </c>
      <c r="F257" s="16">
        <v>670</v>
      </c>
      <c r="G257" s="17">
        <v>840</v>
      </c>
      <c r="H257" s="17">
        <v>115.61431773000001</v>
      </c>
      <c r="I257" s="5">
        <f t="shared" si="66"/>
        <v>0.13763609253571429</v>
      </c>
    </row>
    <row r="258" spans="1:9" x14ac:dyDescent="0.25">
      <c r="A258" s="40" t="s">
        <v>45</v>
      </c>
      <c r="B258" s="1">
        <v>72.058311000000003</v>
      </c>
      <c r="C258" s="4">
        <v>72.057310999999999</v>
      </c>
      <c r="D258" s="4">
        <v>15.66090601</v>
      </c>
      <c r="E258" s="5">
        <f t="shared" si="65"/>
        <v>0.21733958418181884</v>
      </c>
      <c r="F258" s="16">
        <v>44.410527999999999</v>
      </c>
      <c r="G258" s="17">
        <v>44.701528000000003</v>
      </c>
      <c r="H258" s="17">
        <v>11.732101220000001</v>
      </c>
      <c r="I258" s="5">
        <f t="shared" si="66"/>
        <v>0.26245414295457642</v>
      </c>
    </row>
    <row r="259" spans="1:9" x14ac:dyDescent="0.25">
      <c r="A259" s="42" t="s">
        <v>46</v>
      </c>
      <c r="B259" s="1">
        <v>1501.586685</v>
      </c>
      <c r="C259" s="4">
        <v>1501.3629570000001</v>
      </c>
      <c r="D259" s="4">
        <v>367.40614629000004</v>
      </c>
      <c r="E259" s="5">
        <f t="shared" si="65"/>
        <v>0.24471507344509502</v>
      </c>
      <c r="F259" s="16">
        <v>165</v>
      </c>
      <c r="G259" s="17">
        <v>269.464359</v>
      </c>
      <c r="H259" s="17">
        <v>146.10127062000001</v>
      </c>
      <c r="I259" s="5">
        <f t="shared" si="66"/>
        <v>0.54219144662467222</v>
      </c>
    </row>
    <row r="260" spans="1:9" x14ac:dyDescent="0.25">
      <c r="A260" s="43" t="s">
        <v>47</v>
      </c>
      <c r="B260" s="1">
        <v>36.658298000000002</v>
      </c>
      <c r="C260" s="4">
        <v>36.472048000000001</v>
      </c>
      <c r="D260" s="4">
        <v>5.3437378300000002</v>
      </c>
      <c r="E260" s="5">
        <f t="shared" si="65"/>
        <v>0.14651597930557669</v>
      </c>
      <c r="F260" s="16">
        <v>4.7659909999999996</v>
      </c>
      <c r="G260" s="17">
        <v>4.9522409999999999</v>
      </c>
      <c r="H260" s="17">
        <v>0.24563112000000001</v>
      </c>
      <c r="I260" s="5">
        <f t="shared" si="66"/>
        <v>4.9599993215192879E-2</v>
      </c>
    </row>
    <row r="261" spans="1:9" x14ac:dyDescent="0.25">
      <c r="A261" s="43" t="s">
        <v>48</v>
      </c>
      <c r="B261" s="1">
        <v>14.696876</v>
      </c>
      <c r="C261" s="4">
        <v>14.696876</v>
      </c>
      <c r="D261" s="4">
        <v>3.2473989199999997</v>
      </c>
      <c r="E261" s="5">
        <f t="shared" si="65"/>
        <v>0.22095844858458355</v>
      </c>
      <c r="F261" s="16">
        <v>103.46250499999999</v>
      </c>
      <c r="G261" s="17">
        <v>103.46250499999999</v>
      </c>
      <c r="H261" s="17">
        <v>11.9178605</v>
      </c>
      <c r="I261" s="5">
        <f t="shared" si="66"/>
        <v>0.11519014062147442</v>
      </c>
    </row>
    <row r="262" spans="1:9" x14ac:dyDescent="0.25">
      <c r="A262" s="43" t="s">
        <v>49</v>
      </c>
      <c r="B262" s="1">
        <v>472.14316400000001</v>
      </c>
      <c r="C262" s="4">
        <v>453.25502899999998</v>
      </c>
      <c r="D262" s="4">
        <v>50.86143234</v>
      </c>
      <c r="E262" s="5">
        <f t="shared" si="65"/>
        <v>0.11221371873625699</v>
      </c>
      <c r="F262" s="16">
        <v>61.446103999999998</v>
      </c>
      <c r="G262" s="17">
        <v>63.148141000000003</v>
      </c>
      <c r="H262" s="17">
        <v>5.1844636199999998</v>
      </c>
      <c r="I262" s="5">
        <f t="shared" si="66"/>
        <v>8.2100019698125387E-2</v>
      </c>
    </row>
    <row r="263" spans="1:9" x14ac:dyDescent="0.25">
      <c r="A263" s="43" t="s">
        <v>50</v>
      </c>
      <c r="B263" s="1">
        <v>116.07855000000001</v>
      </c>
      <c r="C263" s="4">
        <v>116.07855000000001</v>
      </c>
      <c r="D263" s="4">
        <v>20.405278980000002</v>
      </c>
      <c r="E263" s="5">
        <f t="shared" si="65"/>
        <v>0.17578854129380495</v>
      </c>
      <c r="F263" s="16">
        <v>14.910017</v>
      </c>
      <c r="G263" s="17">
        <v>15.010016999999999</v>
      </c>
      <c r="H263" s="17">
        <v>0.15598962</v>
      </c>
      <c r="I263" s="5">
        <f t="shared" si="66"/>
        <v>1.0392367976665182E-2</v>
      </c>
    </row>
    <row r="264" spans="1:9" x14ac:dyDescent="0.25">
      <c r="A264" s="43" t="s">
        <v>51</v>
      </c>
      <c r="B264" s="1">
        <v>971.58809499999995</v>
      </c>
      <c r="C264" s="4">
        <v>971.38242400000001</v>
      </c>
      <c r="D264" s="4">
        <v>223.75696893</v>
      </c>
      <c r="E264" s="5">
        <f t="shared" si="65"/>
        <v>0.23034899891291424</v>
      </c>
      <c r="F264" s="16">
        <v>61.074300000000001</v>
      </c>
      <c r="G264" s="17">
        <v>61.254970999999998</v>
      </c>
      <c r="H264" s="17">
        <v>12.57314408</v>
      </c>
      <c r="I264" s="5">
        <f t="shared" si="66"/>
        <v>0.20525916304817124</v>
      </c>
    </row>
    <row r="265" spans="1:9" x14ac:dyDescent="0.25">
      <c r="A265" s="43" t="s">
        <v>52</v>
      </c>
      <c r="B265" s="1">
        <v>30.278635000000001</v>
      </c>
      <c r="C265" s="4">
        <v>30.228635000000001</v>
      </c>
      <c r="D265" s="4">
        <v>5.9993302899999996</v>
      </c>
      <c r="E265" s="5">
        <f t="shared" si="65"/>
        <v>0.19846514042066404</v>
      </c>
      <c r="F265" s="16">
        <v>220</v>
      </c>
      <c r="G265" s="17">
        <v>220</v>
      </c>
      <c r="H265" s="17">
        <v>57.289036179999997</v>
      </c>
      <c r="I265" s="5">
        <f t="shared" si="66"/>
        <v>0.26040470990909087</v>
      </c>
    </row>
    <row r="266" spans="1:9" x14ac:dyDescent="0.25">
      <c r="A266" s="43" t="s">
        <v>22</v>
      </c>
      <c r="B266" s="1">
        <v>3.9103210000000002</v>
      </c>
      <c r="C266" s="4">
        <v>3.9103210000000002</v>
      </c>
      <c r="D266" s="4">
        <v>1.01243507</v>
      </c>
      <c r="E266" s="5">
        <f t="shared" si="65"/>
        <v>0.25891354443791187</v>
      </c>
      <c r="F266" s="2" t="s">
        <v>16</v>
      </c>
      <c r="G266" s="3" t="s">
        <v>16</v>
      </c>
      <c r="H266" s="3" t="s">
        <v>16</v>
      </c>
      <c r="I266" s="5" t="s">
        <v>16</v>
      </c>
    </row>
    <row r="267" spans="1:9" x14ac:dyDescent="0.25">
      <c r="A267" s="40" t="s">
        <v>53</v>
      </c>
      <c r="B267" s="1">
        <v>38.447816000000003</v>
      </c>
      <c r="C267" s="4">
        <v>38.447816000000003</v>
      </c>
      <c r="D267" s="4">
        <v>8.778636220000001</v>
      </c>
      <c r="E267" s="5">
        <f t="shared" si="65"/>
        <v>0.22832600478529133</v>
      </c>
      <c r="F267" s="16">
        <v>62.660200000000003</v>
      </c>
      <c r="G267" s="17">
        <v>62.660200000000003</v>
      </c>
      <c r="H267" s="17">
        <v>1.2691244699999999</v>
      </c>
      <c r="I267" s="5">
        <f t="shared" ref="I267:I273" si="67">H267/G267</f>
        <v>2.0254076271700377E-2</v>
      </c>
    </row>
    <row r="268" spans="1:9" x14ac:dyDescent="0.25">
      <c r="A268" s="40" t="s">
        <v>54</v>
      </c>
      <c r="B268" s="1">
        <v>31.659424999999999</v>
      </c>
      <c r="C268" s="4">
        <v>31.659424999999999</v>
      </c>
      <c r="D268" s="4">
        <v>5.2262928200000003</v>
      </c>
      <c r="E268" s="5">
        <f t="shared" si="65"/>
        <v>0.16507857675873774</v>
      </c>
      <c r="F268" s="16">
        <v>82.655411000000001</v>
      </c>
      <c r="G268" s="17">
        <v>82.655411000000001</v>
      </c>
      <c r="H268" s="17">
        <v>3.7509219300000001</v>
      </c>
      <c r="I268" s="5">
        <f t="shared" si="67"/>
        <v>4.5380234453132176E-2</v>
      </c>
    </row>
    <row r="269" spans="1:9" x14ac:dyDescent="0.25">
      <c r="A269" s="40" t="s">
        <v>114</v>
      </c>
      <c r="B269" s="1">
        <v>9.6427960000000006</v>
      </c>
      <c r="C269" s="4">
        <v>9.6427960000000006</v>
      </c>
      <c r="D269" s="4">
        <v>1.3046301499999999</v>
      </c>
      <c r="E269" s="5">
        <f t="shared" si="65"/>
        <v>0.13529583639434037</v>
      </c>
      <c r="F269" s="16">
        <v>1.8081149999999999</v>
      </c>
      <c r="G269" s="17">
        <v>1.8081149999999999</v>
      </c>
      <c r="H269" s="17">
        <v>7.7491909999999997E-2</v>
      </c>
      <c r="I269" s="5">
        <f t="shared" si="67"/>
        <v>4.2857843665917265E-2</v>
      </c>
    </row>
    <row r="270" spans="1:9" x14ac:dyDescent="0.25">
      <c r="A270" s="43" t="s">
        <v>17</v>
      </c>
      <c r="B270" s="1">
        <v>344.28504299999997</v>
      </c>
      <c r="C270" s="4">
        <v>339.35595000000001</v>
      </c>
      <c r="D270" s="4">
        <v>67.82901889</v>
      </c>
      <c r="E270" s="5">
        <f t="shared" si="65"/>
        <v>0.19987573192690447</v>
      </c>
      <c r="F270" s="16">
        <v>6.9494300000000004</v>
      </c>
      <c r="G270" s="17">
        <v>11.803523</v>
      </c>
      <c r="H270" s="17">
        <v>2.7992106699999999</v>
      </c>
      <c r="I270" s="5">
        <f t="shared" si="67"/>
        <v>0.23715043974582842</v>
      </c>
    </row>
    <row r="271" spans="1:9" x14ac:dyDescent="0.25">
      <c r="A271" s="43" t="s">
        <v>21</v>
      </c>
      <c r="B271" s="1">
        <v>276.57224000000002</v>
      </c>
      <c r="C271" s="4">
        <v>274.332111</v>
      </c>
      <c r="D271" s="4">
        <v>61.397893179999997</v>
      </c>
      <c r="E271" s="5">
        <f t="shared" si="65"/>
        <v>0.22380862727367704</v>
      </c>
      <c r="F271" s="2">
        <v>0</v>
      </c>
      <c r="G271" s="3">
        <v>2.240129</v>
      </c>
      <c r="H271" s="3">
        <v>0.65139762999999995</v>
      </c>
      <c r="I271" s="5">
        <f t="shared" si="67"/>
        <v>0.29078576724822541</v>
      </c>
    </row>
    <row r="272" spans="1:9" x14ac:dyDescent="0.25">
      <c r="A272" s="40" t="s">
        <v>20</v>
      </c>
      <c r="B272" s="1">
        <v>13.366773999999999</v>
      </c>
      <c r="C272" s="4">
        <v>13.155174000000001</v>
      </c>
      <c r="D272" s="4">
        <v>2.3111738700000002</v>
      </c>
      <c r="E272" s="5">
        <f t="shared" si="65"/>
        <v>0.17568554167356509</v>
      </c>
      <c r="F272" s="31">
        <v>0</v>
      </c>
      <c r="G272" s="32">
        <v>0.21160000000000001</v>
      </c>
      <c r="H272" s="32">
        <v>1.6480209999999999E-2</v>
      </c>
      <c r="I272" s="5">
        <f t="shared" si="67"/>
        <v>7.7883790170132319E-2</v>
      </c>
    </row>
    <row r="273" spans="1:9" x14ac:dyDescent="0.25">
      <c r="A273" s="43" t="s">
        <v>24</v>
      </c>
      <c r="B273" s="1">
        <v>112.648233</v>
      </c>
      <c r="C273" s="4">
        <v>111.94456</v>
      </c>
      <c r="D273" s="4">
        <v>24.3438129</v>
      </c>
      <c r="E273" s="5">
        <f t="shared" si="65"/>
        <v>0.21746311656412781</v>
      </c>
      <c r="F273" s="2">
        <v>0</v>
      </c>
      <c r="G273" s="3">
        <v>0.70367299999999999</v>
      </c>
      <c r="H273" s="3">
        <v>0.33879434999999997</v>
      </c>
      <c r="I273" s="5">
        <f t="shared" si="67"/>
        <v>0.48146560973634056</v>
      </c>
    </row>
    <row r="274" spans="1:9" x14ac:dyDescent="0.25">
      <c r="A274" s="43" t="s">
        <v>15</v>
      </c>
      <c r="B274" s="1">
        <v>10.373492000000001</v>
      </c>
      <c r="C274" s="4">
        <v>10.373492000000001</v>
      </c>
      <c r="D274" s="4">
        <v>2.4720492900000002</v>
      </c>
      <c r="E274" s="5">
        <f t="shared" si="65"/>
        <v>0.23830444849236881</v>
      </c>
      <c r="F274" s="31" t="s">
        <v>16</v>
      </c>
      <c r="G274" s="32" t="s">
        <v>16</v>
      </c>
      <c r="H274" s="32" t="s">
        <v>16</v>
      </c>
      <c r="I274" s="5" t="s">
        <v>16</v>
      </c>
    </row>
    <row r="275" spans="1:9" x14ac:dyDescent="0.25">
      <c r="A275" s="40" t="s">
        <v>55</v>
      </c>
      <c r="B275" s="1">
        <v>3.2429999999999999</v>
      </c>
      <c r="C275" s="4">
        <v>3.2429999999999999</v>
      </c>
      <c r="D275" s="4">
        <v>0.55702472999999997</v>
      </c>
      <c r="E275" s="5">
        <f t="shared" si="65"/>
        <v>0.17176217391304346</v>
      </c>
      <c r="F275" s="31" t="s">
        <v>16</v>
      </c>
      <c r="G275" s="32" t="s">
        <v>16</v>
      </c>
      <c r="H275" s="32" t="s">
        <v>16</v>
      </c>
      <c r="I275" s="5" t="s">
        <v>16</v>
      </c>
    </row>
    <row r="276" spans="1:9" x14ac:dyDescent="0.25">
      <c r="A276" s="40" t="s">
        <v>18</v>
      </c>
      <c r="B276" s="1">
        <v>41.282142</v>
      </c>
      <c r="C276" s="4">
        <v>41.282142</v>
      </c>
      <c r="D276" s="4">
        <v>10.64171035</v>
      </c>
      <c r="E276" s="5">
        <f>D276/C276</f>
        <v>0.25777999479775054</v>
      </c>
      <c r="F276" s="31" t="s">
        <v>16</v>
      </c>
      <c r="G276" s="32" t="s">
        <v>16</v>
      </c>
      <c r="H276" s="32" t="s">
        <v>16</v>
      </c>
      <c r="I276" s="5" t="s">
        <v>16</v>
      </c>
    </row>
    <row r="277" spans="1:9" x14ac:dyDescent="0.25">
      <c r="A277" s="40" t="s">
        <v>23</v>
      </c>
      <c r="B277" s="1">
        <v>4.9702279999999996</v>
      </c>
      <c r="C277" s="4">
        <v>4.9582280000000001</v>
      </c>
      <c r="D277" s="4">
        <v>1.2230997100000001</v>
      </c>
      <c r="E277" s="5">
        <f t="shared" ref="E277:E279" si="68">D277/C277</f>
        <v>0.24668081217725366</v>
      </c>
      <c r="F277" s="31">
        <v>0</v>
      </c>
      <c r="G277" s="32">
        <v>1.2E-2</v>
      </c>
      <c r="H277" s="32">
        <v>3.6529800000000001E-3</v>
      </c>
      <c r="I277" s="5">
        <f t="shared" ref="I277:I279" si="69">H277/G277</f>
        <v>0.30441499999999999</v>
      </c>
    </row>
    <row r="278" spans="1:9" x14ac:dyDescent="0.25">
      <c r="A278" s="42" t="s">
        <v>14</v>
      </c>
      <c r="B278" s="1">
        <v>5.8384419999999997</v>
      </c>
      <c r="C278" s="4">
        <v>5.7955810000000003</v>
      </c>
      <c r="D278" s="4">
        <v>1.21626418</v>
      </c>
      <c r="E278" s="5">
        <f t="shared" si="68"/>
        <v>0.20986061276686496</v>
      </c>
      <c r="F278" s="31">
        <v>0</v>
      </c>
      <c r="G278" s="32">
        <v>4.2861000000000003E-2</v>
      </c>
      <c r="H278" s="32">
        <v>3.8005410000000003E-2</v>
      </c>
      <c r="I278" s="5">
        <f t="shared" si="69"/>
        <v>0.88671309582137614</v>
      </c>
    </row>
    <row r="279" spans="1:9" x14ac:dyDescent="0.25">
      <c r="A279" s="42" t="s">
        <v>31</v>
      </c>
      <c r="B279" s="1">
        <v>7.0458920000000003</v>
      </c>
      <c r="C279" s="4">
        <v>7.1458919999999999</v>
      </c>
      <c r="D279" s="4">
        <v>1.89897596</v>
      </c>
      <c r="E279" s="5">
        <f t="shared" si="68"/>
        <v>0.26574372520603445</v>
      </c>
      <c r="F279" s="31">
        <v>0.23231499999999999</v>
      </c>
      <c r="G279" s="32">
        <v>0.23231499999999999</v>
      </c>
      <c r="H279" s="32">
        <v>0</v>
      </c>
      <c r="I279" s="5">
        <f t="shared" si="69"/>
        <v>0</v>
      </c>
    </row>
    <row r="280" spans="1:9" ht="15.75" thickBot="1" x14ac:dyDescent="0.3">
      <c r="A280" s="44" t="s">
        <v>25</v>
      </c>
      <c r="B280" s="24">
        <v>5605.1886679999998</v>
      </c>
      <c r="C280" s="25">
        <v>5605.1886679999998</v>
      </c>
      <c r="D280" s="25">
        <v>2638.3174122800001</v>
      </c>
      <c r="E280" s="8">
        <f>D280/C280</f>
        <v>0.47069199068037509</v>
      </c>
      <c r="F280" s="79" t="s">
        <v>16</v>
      </c>
      <c r="G280" s="80" t="s">
        <v>16</v>
      </c>
      <c r="H280" s="80" t="s">
        <v>16</v>
      </c>
      <c r="I280" s="8" t="s">
        <v>16</v>
      </c>
    </row>
    <row r="281" spans="1:9" ht="15.75" thickBot="1" x14ac:dyDescent="0.3">
      <c r="A281" s="49" t="s">
        <v>34</v>
      </c>
      <c r="B281" s="86">
        <f>SUM(B282:B325)</f>
        <v>6605.0458559999997</v>
      </c>
      <c r="C281" s="87">
        <f>SUM(C282:C325)</f>
        <v>6604.6740729999992</v>
      </c>
      <c r="D281" s="87">
        <f>SUM(D282:D325)</f>
        <v>1394.5505775700001</v>
      </c>
      <c r="E281" s="88">
        <f>D281/C281</f>
        <v>0.21114600995542573</v>
      </c>
      <c r="F281" s="70">
        <f>SUM(F282:F325)</f>
        <v>3263.0961980000006</v>
      </c>
      <c r="G281" s="33">
        <f>SUM(G282:G325)</f>
        <v>3263.3929810000004</v>
      </c>
      <c r="H281" s="33">
        <f>SUM(H282:H325)</f>
        <v>1220.8178413899998</v>
      </c>
      <c r="I281" s="88">
        <f>H281/G281</f>
        <v>0.37409464581734347</v>
      </c>
    </row>
    <row r="282" spans="1:9" x14ac:dyDescent="0.25">
      <c r="A282" s="83" t="s">
        <v>56</v>
      </c>
      <c r="B282" s="20">
        <v>7.2418570000000004</v>
      </c>
      <c r="C282" s="21">
        <v>7.2418570000000004</v>
      </c>
      <c r="D282" s="21">
        <v>1.0927532099999999</v>
      </c>
      <c r="E282" s="28">
        <f>D282/C282</f>
        <v>0.15089406073607914</v>
      </c>
      <c r="F282" s="92" t="s">
        <v>16</v>
      </c>
      <c r="G282" s="81" t="s">
        <v>16</v>
      </c>
      <c r="H282" s="81" t="s">
        <v>16</v>
      </c>
      <c r="I282" s="7" t="s">
        <v>16</v>
      </c>
    </row>
    <row r="283" spans="1:9" x14ac:dyDescent="0.25">
      <c r="A283" s="40" t="s">
        <v>57</v>
      </c>
      <c r="B283" s="1">
        <v>56.318798000000001</v>
      </c>
      <c r="C283" s="4">
        <v>56.278798000000002</v>
      </c>
      <c r="D283" s="4">
        <v>6.3561204699999996</v>
      </c>
      <c r="E283" s="29">
        <f>D283/C283</f>
        <v>0.11293987604355017</v>
      </c>
      <c r="F283" s="31">
        <v>14.691345</v>
      </c>
      <c r="G283" s="32">
        <v>14.731344999999999</v>
      </c>
      <c r="H283" s="32">
        <v>0.95363355000000005</v>
      </c>
      <c r="I283" s="5">
        <f>H283/G283</f>
        <v>6.4734995344960022E-2</v>
      </c>
    </row>
    <row r="284" spans="1:9" x14ac:dyDescent="0.25">
      <c r="A284" s="40" t="s">
        <v>58</v>
      </c>
      <c r="B284" s="1">
        <v>25.2</v>
      </c>
      <c r="C284" s="4">
        <v>25.2</v>
      </c>
      <c r="D284" s="4">
        <v>6.7845663899999993</v>
      </c>
      <c r="E284" s="29">
        <f t="shared" ref="E284:E287" si="70">D284/C284</f>
        <v>0.269228825</v>
      </c>
      <c r="F284" s="31">
        <v>3.3</v>
      </c>
      <c r="G284" s="32">
        <v>3.3</v>
      </c>
      <c r="H284" s="32">
        <v>0.9849611800000001</v>
      </c>
      <c r="I284" s="5">
        <f t="shared" ref="I284:I290" si="71">H284/G284</f>
        <v>0.29847308484848489</v>
      </c>
    </row>
    <row r="285" spans="1:9" x14ac:dyDescent="0.25">
      <c r="A285" s="40" t="s">
        <v>59</v>
      </c>
      <c r="B285" s="1">
        <v>14.820276</v>
      </c>
      <c r="C285" s="4">
        <v>14.820276</v>
      </c>
      <c r="D285" s="4">
        <v>2.7806746200000001</v>
      </c>
      <c r="E285" s="29">
        <f t="shared" si="70"/>
        <v>0.18762637214043787</v>
      </c>
      <c r="F285" s="31">
        <v>3.57</v>
      </c>
      <c r="G285" s="32">
        <v>3.57</v>
      </c>
      <c r="H285" s="32">
        <v>0.18065323999999999</v>
      </c>
      <c r="I285" s="5">
        <f t="shared" si="71"/>
        <v>5.0603148459383754E-2</v>
      </c>
    </row>
    <row r="286" spans="1:9" x14ac:dyDescent="0.25">
      <c r="A286" s="40" t="s">
        <v>60</v>
      </c>
      <c r="B286" s="1">
        <v>41.331200000000003</v>
      </c>
      <c r="C286" s="4">
        <v>41.2562</v>
      </c>
      <c r="D286" s="4">
        <v>7.9780342800000001</v>
      </c>
      <c r="E286" s="29">
        <f t="shared" si="70"/>
        <v>0.19337782636306786</v>
      </c>
      <c r="F286" s="31">
        <v>6.1849999999999996</v>
      </c>
      <c r="G286" s="32">
        <v>6.1849999999999996</v>
      </c>
      <c r="H286" s="32">
        <v>0.95518672999999998</v>
      </c>
      <c r="I286" s="5">
        <f t="shared" si="71"/>
        <v>0.15443601131770412</v>
      </c>
    </row>
    <row r="287" spans="1:9" x14ac:dyDescent="0.25">
      <c r="A287" s="40" t="s">
        <v>38</v>
      </c>
      <c r="B287" s="1">
        <v>5354.2089999999998</v>
      </c>
      <c r="C287" s="4">
        <v>5354.2089999999998</v>
      </c>
      <c r="D287" s="4">
        <v>1149.13786607</v>
      </c>
      <c r="E287" s="29">
        <f t="shared" si="70"/>
        <v>0.21462327415123317</v>
      </c>
      <c r="F287" s="31">
        <v>461.483</v>
      </c>
      <c r="G287" s="32">
        <v>461.483</v>
      </c>
      <c r="H287" s="32">
        <v>253.83561422999989</v>
      </c>
      <c r="I287" s="5">
        <f t="shared" si="71"/>
        <v>0.55004326103020018</v>
      </c>
    </row>
    <row r="288" spans="1:9" x14ac:dyDescent="0.25">
      <c r="A288" s="40" t="s">
        <v>113</v>
      </c>
      <c r="B288" s="2" t="s">
        <v>16</v>
      </c>
      <c r="C288" s="3" t="s">
        <v>16</v>
      </c>
      <c r="D288" s="3" t="s">
        <v>16</v>
      </c>
      <c r="E288" s="29" t="s">
        <v>16</v>
      </c>
      <c r="F288" s="31">
        <v>1505.885</v>
      </c>
      <c r="G288" s="32">
        <v>1505.885</v>
      </c>
      <c r="H288" s="32">
        <v>835.54054808000001</v>
      </c>
      <c r="I288" s="5">
        <f t="shared" si="71"/>
        <v>0.5548501698868108</v>
      </c>
    </row>
    <row r="289" spans="1:9" x14ac:dyDescent="0.25">
      <c r="A289" s="40" t="s">
        <v>61</v>
      </c>
      <c r="B289" s="1">
        <v>15.709218999999999</v>
      </c>
      <c r="C289" s="4">
        <v>15.709218999999999</v>
      </c>
      <c r="D289" s="4">
        <v>3.2449889700000001</v>
      </c>
      <c r="E289" s="29">
        <f t="shared" ref="E289:E325" si="72">D289/C289</f>
        <v>0.20656590057086863</v>
      </c>
      <c r="F289" s="31">
        <v>23.704000000000001</v>
      </c>
      <c r="G289" s="32">
        <v>23.704000000000001</v>
      </c>
      <c r="H289" s="32">
        <v>0.25543103</v>
      </c>
      <c r="I289" s="5">
        <f t="shared" si="71"/>
        <v>1.0775861879851502E-2</v>
      </c>
    </row>
    <row r="290" spans="1:9" ht="15" customHeight="1" x14ac:dyDescent="0.25">
      <c r="A290" s="40" t="s">
        <v>104</v>
      </c>
      <c r="B290" s="2">
        <v>7.1972500000000004</v>
      </c>
      <c r="C290" s="4">
        <v>7.1972500000000004</v>
      </c>
      <c r="D290" s="4">
        <v>1.3022551</v>
      </c>
      <c r="E290" s="29">
        <f t="shared" si="72"/>
        <v>0.18093787210392859</v>
      </c>
      <c r="F290" s="31">
        <v>1.9810000000000001</v>
      </c>
      <c r="G290" s="32">
        <v>1.9810000000000001</v>
      </c>
      <c r="H290" s="32">
        <v>7.2519249999999993E-2</v>
      </c>
      <c r="I290" s="5">
        <f t="shared" si="71"/>
        <v>3.6607395254921751E-2</v>
      </c>
    </row>
    <row r="291" spans="1:9" x14ac:dyDescent="0.25">
      <c r="A291" s="40" t="s">
        <v>62</v>
      </c>
      <c r="B291" s="1">
        <v>9.6336790000000008</v>
      </c>
      <c r="C291" s="4">
        <v>9.6336790000000008</v>
      </c>
      <c r="D291" s="4">
        <v>1.8767977199999999</v>
      </c>
      <c r="E291" s="29">
        <f t="shared" si="72"/>
        <v>0.19481630226624738</v>
      </c>
      <c r="F291" s="31" t="s">
        <v>16</v>
      </c>
      <c r="G291" s="32" t="s">
        <v>16</v>
      </c>
      <c r="H291" s="32" t="s">
        <v>16</v>
      </c>
      <c r="I291" s="5" t="s">
        <v>16</v>
      </c>
    </row>
    <row r="292" spans="1:9" x14ac:dyDescent="0.25">
      <c r="A292" s="40" t="s">
        <v>63</v>
      </c>
      <c r="B292" s="1">
        <v>1.6757</v>
      </c>
      <c r="C292" s="4">
        <v>1.6757</v>
      </c>
      <c r="D292" s="4">
        <v>0.32212220000000003</v>
      </c>
      <c r="E292" s="29">
        <f t="shared" si="72"/>
        <v>0.19223142567285315</v>
      </c>
      <c r="F292" s="31" t="s">
        <v>16</v>
      </c>
      <c r="G292" s="32" t="s">
        <v>16</v>
      </c>
      <c r="H292" s="32" t="s">
        <v>16</v>
      </c>
      <c r="I292" s="5" t="s">
        <v>16</v>
      </c>
    </row>
    <row r="293" spans="1:9" x14ac:dyDescent="0.25">
      <c r="A293" s="40" t="s">
        <v>28</v>
      </c>
      <c r="B293" s="1">
        <v>19.21</v>
      </c>
      <c r="C293" s="4">
        <v>19.21</v>
      </c>
      <c r="D293" s="4">
        <v>3.1283430999999999</v>
      </c>
      <c r="E293" s="29">
        <f t="shared" si="72"/>
        <v>0.16284971889640812</v>
      </c>
      <c r="F293" s="31">
        <v>482.71570000000003</v>
      </c>
      <c r="G293" s="32">
        <v>482.71570000000003</v>
      </c>
      <c r="H293" s="32">
        <v>10.205991220000001</v>
      </c>
      <c r="I293" s="5">
        <f t="shared" ref="I293:I295" si="73">H293/G293</f>
        <v>2.1142861564270646E-2</v>
      </c>
    </row>
    <row r="294" spans="1:9" x14ac:dyDescent="0.25">
      <c r="A294" s="40" t="s">
        <v>64</v>
      </c>
      <c r="B294" s="1">
        <v>6.8670949999999999</v>
      </c>
      <c r="C294" s="4">
        <v>6.8670949999999999</v>
      </c>
      <c r="D294" s="4">
        <v>1.2075118</v>
      </c>
      <c r="E294" s="29">
        <f t="shared" si="72"/>
        <v>0.17584026433302583</v>
      </c>
      <c r="F294" s="31">
        <v>5.2214020000000003</v>
      </c>
      <c r="G294" s="32">
        <v>5.2214020000000003</v>
      </c>
      <c r="H294" s="32">
        <v>7.7999999999999999E-4</v>
      </c>
      <c r="I294" s="5">
        <f t="shared" si="73"/>
        <v>1.4938516513380887E-4</v>
      </c>
    </row>
    <row r="295" spans="1:9" x14ac:dyDescent="0.25">
      <c r="A295" s="40" t="s">
        <v>108</v>
      </c>
      <c r="B295" s="1">
        <v>14.573223</v>
      </c>
      <c r="C295" s="4">
        <v>14.573223</v>
      </c>
      <c r="D295" s="4">
        <v>3.2485428199999999</v>
      </c>
      <c r="E295" s="29">
        <f t="shared" si="72"/>
        <v>0.22291176220936162</v>
      </c>
      <c r="F295" s="31">
        <v>9.4380000000000006</v>
      </c>
      <c r="G295" s="32">
        <v>9.4380000000000006</v>
      </c>
      <c r="H295" s="32">
        <v>0.2568838</v>
      </c>
      <c r="I295" s="5">
        <f t="shared" si="73"/>
        <v>2.7218033481669842E-2</v>
      </c>
    </row>
    <row r="296" spans="1:9" x14ac:dyDescent="0.25">
      <c r="A296" s="40" t="s">
        <v>109</v>
      </c>
      <c r="B296" s="1">
        <v>11.420019999999999</v>
      </c>
      <c r="C296" s="4">
        <v>11.420019999999999</v>
      </c>
      <c r="D296" s="4">
        <v>1.93676198</v>
      </c>
      <c r="E296" s="29">
        <f t="shared" si="72"/>
        <v>0.16959357163997962</v>
      </c>
      <c r="F296" s="31" t="s">
        <v>16</v>
      </c>
      <c r="G296" s="32" t="s">
        <v>16</v>
      </c>
      <c r="H296" s="32" t="s">
        <v>16</v>
      </c>
      <c r="I296" s="5" t="s">
        <v>16</v>
      </c>
    </row>
    <row r="297" spans="1:9" x14ac:dyDescent="0.25">
      <c r="A297" s="40" t="s">
        <v>65</v>
      </c>
      <c r="B297" s="1">
        <v>4.6003030000000003</v>
      </c>
      <c r="C297" s="4">
        <v>4.6003030000000003</v>
      </c>
      <c r="D297" s="4">
        <v>0.81458104000000009</v>
      </c>
      <c r="E297" s="29">
        <f t="shared" si="72"/>
        <v>0.17707117118155044</v>
      </c>
      <c r="F297" s="2" t="s">
        <v>16</v>
      </c>
      <c r="G297" s="3" t="s">
        <v>16</v>
      </c>
      <c r="H297" s="3" t="s">
        <v>16</v>
      </c>
      <c r="I297" s="5" t="s">
        <v>16</v>
      </c>
    </row>
    <row r="298" spans="1:9" x14ac:dyDescent="0.25">
      <c r="A298" s="40" t="s">
        <v>66</v>
      </c>
      <c r="B298" s="1">
        <v>2.251979</v>
      </c>
      <c r="C298" s="4">
        <v>2.251979</v>
      </c>
      <c r="D298" s="4">
        <v>0.57136681999999994</v>
      </c>
      <c r="E298" s="29">
        <f t="shared" si="72"/>
        <v>0.25371765012018316</v>
      </c>
      <c r="F298" s="31" t="s">
        <v>16</v>
      </c>
      <c r="G298" s="32" t="s">
        <v>16</v>
      </c>
      <c r="H298" s="32" t="s">
        <v>16</v>
      </c>
      <c r="I298" s="5" t="s">
        <v>16</v>
      </c>
    </row>
    <row r="299" spans="1:9" x14ac:dyDescent="0.25">
      <c r="A299" s="40" t="s">
        <v>36</v>
      </c>
      <c r="B299" s="1">
        <v>4.2613219999999998</v>
      </c>
      <c r="C299" s="4">
        <v>4.2613219999999998</v>
      </c>
      <c r="D299" s="4">
        <v>0.84242485999999994</v>
      </c>
      <c r="E299" s="29">
        <f t="shared" si="72"/>
        <v>0.19769096538585912</v>
      </c>
      <c r="F299" s="31" t="s">
        <v>16</v>
      </c>
      <c r="G299" s="32" t="s">
        <v>16</v>
      </c>
      <c r="H299" s="32" t="s">
        <v>16</v>
      </c>
      <c r="I299" s="5" t="s">
        <v>16</v>
      </c>
    </row>
    <row r="300" spans="1:9" ht="15.75" thickBot="1" x14ac:dyDescent="0.3">
      <c r="A300" s="48" t="s">
        <v>67</v>
      </c>
      <c r="B300" s="24">
        <v>18.043901999999999</v>
      </c>
      <c r="C300" s="25">
        <v>17.930475999999999</v>
      </c>
      <c r="D300" s="25">
        <v>3.5021310299999997</v>
      </c>
      <c r="E300" s="30">
        <f t="shared" si="72"/>
        <v>0.19531723697686554</v>
      </c>
      <c r="F300" s="98">
        <v>5.5846520000000002</v>
      </c>
      <c r="G300" s="75">
        <v>5.6980779999999998</v>
      </c>
      <c r="H300" s="75">
        <v>0.43815092</v>
      </c>
      <c r="I300" s="8">
        <f t="shared" ref="I300:I301" si="74">H300/G300</f>
        <v>7.6894510745553146E-2</v>
      </c>
    </row>
    <row r="301" spans="1:9" x14ac:dyDescent="0.25">
      <c r="A301" s="83" t="s">
        <v>68</v>
      </c>
      <c r="B301" s="20">
        <v>9.7409119999999998</v>
      </c>
      <c r="C301" s="21">
        <v>9.7409119999999998</v>
      </c>
      <c r="D301" s="21">
        <v>2.0440696599999999</v>
      </c>
      <c r="E301" s="28">
        <f t="shared" si="72"/>
        <v>0.20984376616891723</v>
      </c>
      <c r="F301" s="92">
        <v>73.559088000000003</v>
      </c>
      <c r="G301" s="81">
        <v>73.559088000000003</v>
      </c>
      <c r="H301" s="81">
        <v>6.1426533600000006</v>
      </c>
      <c r="I301" s="7">
        <f t="shared" si="74"/>
        <v>8.3506382787127548E-2</v>
      </c>
    </row>
    <row r="302" spans="1:9" x14ac:dyDescent="0.25">
      <c r="A302" s="40" t="s">
        <v>69</v>
      </c>
      <c r="B302" s="1">
        <v>8.1391380000000009</v>
      </c>
      <c r="C302" s="4">
        <v>8.1391380000000009</v>
      </c>
      <c r="D302" s="4">
        <v>1.7392878799999998</v>
      </c>
      <c r="E302" s="29">
        <f t="shared" si="72"/>
        <v>0.21369435927981559</v>
      </c>
      <c r="F302" s="2" t="s">
        <v>16</v>
      </c>
      <c r="G302" s="3" t="s">
        <v>16</v>
      </c>
      <c r="H302" s="3" t="s">
        <v>16</v>
      </c>
      <c r="I302" s="5" t="s">
        <v>16</v>
      </c>
    </row>
    <row r="303" spans="1:9" x14ac:dyDescent="0.25">
      <c r="A303" s="40" t="s">
        <v>70</v>
      </c>
      <c r="B303" s="1">
        <v>58.077136000000003</v>
      </c>
      <c r="C303" s="4">
        <v>58.077136000000003</v>
      </c>
      <c r="D303" s="4">
        <v>8.2725685599999998</v>
      </c>
      <c r="E303" s="29">
        <f t="shared" si="72"/>
        <v>0.14244105563332185</v>
      </c>
      <c r="F303" s="31">
        <v>149.922864</v>
      </c>
      <c r="G303" s="32">
        <v>149.922864</v>
      </c>
      <c r="H303" s="32">
        <v>50.534090469999995</v>
      </c>
      <c r="I303" s="5">
        <f t="shared" ref="I303:I306" si="75">H303/G303</f>
        <v>0.33706726993956032</v>
      </c>
    </row>
    <row r="304" spans="1:9" x14ac:dyDescent="0.25">
      <c r="A304" s="40" t="s">
        <v>103</v>
      </c>
      <c r="B304" s="1">
        <v>22.237897</v>
      </c>
      <c r="C304" s="4">
        <v>22.237897</v>
      </c>
      <c r="D304" s="4">
        <v>4.1227758999999997</v>
      </c>
      <c r="E304" s="29">
        <f t="shared" si="72"/>
        <v>0.18539414495894102</v>
      </c>
      <c r="F304" s="31">
        <v>100.162103</v>
      </c>
      <c r="G304" s="32">
        <v>100.162103</v>
      </c>
      <c r="H304" s="32">
        <v>5.6316764699999995</v>
      </c>
      <c r="I304" s="5">
        <f t="shared" si="75"/>
        <v>5.6225621281134633E-2</v>
      </c>
    </row>
    <row r="305" spans="1:9" x14ac:dyDescent="0.25">
      <c r="A305" s="40" t="s">
        <v>71</v>
      </c>
      <c r="B305" s="1">
        <v>17.88</v>
      </c>
      <c r="C305" s="4">
        <v>17.88</v>
      </c>
      <c r="D305" s="4">
        <v>3.41791102</v>
      </c>
      <c r="E305" s="29">
        <f t="shared" si="72"/>
        <v>0.19115833445190158</v>
      </c>
      <c r="F305" s="2">
        <v>51.12</v>
      </c>
      <c r="G305" s="3">
        <v>51.12</v>
      </c>
      <c r="H305" s="3">
        <v>1.6445777099999999</v>
      </c>
      <c r="I305" s="5">
        <f t="shared" si="75"/>
        <v>3.2170925469483566E-2</v>
      </c>
    </row>
    <row r="306" spans="1:9" x14ac:dyDescent="0.25">
      <c r="A306" s="40" t="s">
        <v>72</v>
      </c>
      <c r="B306" s="1">
        <v>76.002077</v>
      </c>
      <c r="C306" s="4">
        <v>76.002077</v>
      </c>
      <c r="D306" s="4">
        <v>17.060041010000003</v>
      </c>
      <c r="E306" s="29">
        <f t="shared" si="72"/>
        <v>0.22446808933919007</v>
      </c>
      <c r="F306" s="2">
        <v>3.4979230000000001</v>
      </c>
      <c r="G306" s="3">
        <v>3.4979230000000001</v>
      </c>
      <c r="H306" s="3">
        <v>0.43439812999999999</v>
      </c>
      <c r="I306" s="5">
        <f t="shared" si="75"/>
        <v>0.12418744780831367</v>
      </c>
    </row>
    <row r="307" spans="1:9" x14ac:dyDescent="0.25">
      <c r="A307" s="40" t="s">
        <v>73</v>
      </c>
      <c r="B307" s="1">
        <v>4.0511309999999998</v>
      </c>
      <c r="C307" s="4">
        <v>4.0511309999999998</v>
      </c>
      <c r="D307" s="4">
        <v>0.7532449</v>
      </c>
      <c r="E307" s="29">
        <f t="shared" si="72"/>
        <v>0.18593447113904735</v>
      </c>
      <c r="F307" s="31" t="s">
        <v>16</v>
      </c>
      <c r="G307" s="32" t="s">
        <v>16</v>
      </c>
      <c r="H307" s="32" t="s">
        <v>16</v>
      </c>
      <c r="I307" s="5" t="s">
        <v>16</v>
      </c>
    </row>
    <row r="308" spans="1:9" x14ac:dyDescent="0.25">
      <c r="A308" s="42" t="s">
        <v>74</v>
      </c>
      <c r="B308" s="1">
        <v>16.346499999999999</v>
      </c>
      <c r="C308" s="4">
        <v>16.346499999999999</v>
      </c>
      <c r="D308" s="4">
        <v>2.0415475999999999</v>
      </c>
      <c r="E308" s="29">
        <f t="shared" si="72"/>
        <v>0.12489203193344141</v>
      </c>
      <c r="F308" s="31">
        <v>0.35</v>
      </c>
      <c r="G308" s="32">
        <v>0.35</v>
      </c>
      <c r="H308" s="32">
        <v>2.2476999999999996E-3</v>
      </c>
      <c r="I308" s="5">
        <f t="shared" ref="I308:I312" si="76">H308/G308</f>
        <v>6.4219999999999989E-3</v>
      </c>
    </row>
    <row r="309" spans="1:9" x14ac:dyDescent="0.25">
      <c r="A309" s="40" t="s">
        <v>75</v>
      </c>
      <c r="B309" s="1">
        <v>9.8686980000000002</v>
      </c>
      <c r="C309" s="4">
        <v>9.8686980000000002</v>
      </c>
      <c r="D309" s="4">
        <v>2.0329465899999999</v>
      </c>
      <c r="E309" s="29">
        <f t="shared" si="72"/>
        <v>0.20599947328411508</v>
      </c>
      <c r="F309" s="2">
        <v>26.377255000000002</v>
      </c>
      <c r="G309" s="3">
        <v>26.377255000000002</v>
      </c>
      <c r="H309" s="3">
        <v>5.6979984999999997</v>
      </c>
      <c r="I309" s="5">
        <f t="shared" si="76"/>
        <v>0.21601938867406784</v>
      </c>
    </row>
    <row r="310" spans="1:9" x14ac:dyDescent="0.25">
      <c r="A310" s="84" t="s">
        <v>76</v>
      </c>
      <c r="B310" s="1">
        <v>5.4049899999999997</v>
      </c>
      <c r="C310" s="4">
        <v>5.4049899999999997</v>
      </c>
      <c r="D310" s="4">
        <v>0.88461016000000003</v>
      </c>
      <c r="E310" s="29">
        <f t="shared" si="72"/>
        <v>0.16366545729039278</v>
      </c>
      <c r="F310" s="31">
        <v>19.7</v>
      </c>
      <c r="G310" s="32">
        <v>19.7</v>
      </c>
      <c r="H310" s="32">
        <v>0.43630793000000001</v>
      </c>
      <c r="I310" s="5">
        <f t="shared" si="76"/>
        <v>2.2147610659898478E-2</v>
      </c>
    </row>
    <row r="311" spans="1:9" x14ac:dyDescent="0.25">
      <c r="A311" s="84" t="s">
        <v>110</v>
      </c>
      <c r="B311" s="1">
        <v>41.170299999999997</v>
      </c>
      <c r="C311" s="4">
        <v>41.070242999999998</v>
      </c>
      <c r="D311" s="4">
        <v>8.4232479499999986</v>
      </c>
      <c r="E311" s="29">
        <f t="shared" si="72"/>
        <v>0.20509369642638831</v>
      </c>
      <c r="F311" s="31">
        <v>156.37062599999999</v>
      </c>
      <c r="G311" s="32">
        <v>156.47068300000001</v>
      </c>
      <c r="H311" s="32">
        <v>42.707562119999999</v>
      </c>
      <c r="I311" s="5">
        <f t="shared" si="76"/>
        <v>0.27294290087555889</v>
      </c>
    </row>
    <row r="312" spans="1:9" x14ac:dyDescent="0.25">
      <c r="A312" s="40" t="s">
        <v>77</v>
      </c>
      <c r="B312" s="1">
        <v>16.383656999999999</v>
      </c>
      <c r="C312" s="4">
        <v>16.383656999999999</v>
      </c>
      <c r="D312" s="4">
        <v>3.2580601699999998</v>
      </c>
      <c r="E312" s="29">
        <f t="shared" si="72"/>
        <v>0.19886037470144791</v>
      </c>
      <c r="F312" s="31">
        <v>5.7987979999999997</v>
      </c>
      <c r="G312" s="32">
        <v>5.7987979999999997</v>
      </c>
      <c r="H312" s="32">
        <v>0.30746678999999999</v>
      </c>
      <c r="I312" s="5">
        <f t="shared" si="76"/>
        <v>5.3022503974099459E-2</v>
      </c>
    </row>
    <row r="313" spans="1:9" x14ac:dyDescent="0.25">
      <c r="A313" s="40" t="s">
        <v>78</v>
      </c>
      <c r="B313" s="1">
        <v>3.5939589999999999</v>
      </c>
      <c r="C313" s="4">
        <v>3.5939589999999999</v>
      </c>
      <c r="D313" s="4">
        <v>0.54248772000000001</v>
      </c>
      <c r="E313" s="29">
        <f t="shared" si="72"/>
        <v>0.15094432629865839</v>
      </c>
      <c r="F313" s="31" t="s">
        <v>16</v>
      </c>
      <c r="G313" s="32" t="s">
        <v>16</v>
      </c>
      <c r="H313" s="32" t="s">
        <v>16</v>
      </c>
      <c r="I313" s="5" t="s">
        <v>16</v>
      </c>
    </row>
    <row r="314" spans="1:9" x14ac:dyDescent="0.25">
      <c r="A314" s="40" t="s">
        <v>79</v>
      </c>
      <c r="B314" s="1">
        <v>65.109558000000007</v>
      </c>
      <c r="C314" s="4">
        <v>65.066258000000005</v>
      </c>
      <c r="D314" s="4">
        <v>13.820774029999999</v>
      </c>
      <c r="E314" s="29">
        <f t="shared" si="72"/>
        <v>0.21241077103281394</v>
      </c>
      <c r="F314" s="31">
        <v>20.526796000000001</v>
      </c>
      <c r="G314" s="32">
        <v>20.570095999999999</v>
      </c>
      <c r="H314" s="32">
        <v>0.71177951000000006</v>
      </c>
      <c r="I314" s="5">
        <f t="shared" ref="I314" si="77">H314/G314</f>
        <v>3.4602634328979316E-2</v>
      </c>
    </row>
    <row r="315" spans="1:9" x14ac:dyDescent="0.25">
      <c r="A315" s="40" t="s">
        <v>111</v>
      </c>
      <c r="B315" s="2">
        <v>3.0048189999999999</v>
      </c>
      <c r="C315" s="3">
        <v>3.0048189999999999</v>
      </c>
      <c r="D315" s="3">
        <v>0.69941662000000004</v>
      </c>
      <c r="E315" s="29">
        <f t="shared" si="72"/>
        <v>0.23276497519484537</v>
      </c>
      <c r="F315" s="31" t="s">
        <v>16</v>
      </c>
      <c r="G315" s="32" t="s">
        <v>16</v>
      </c>
      <c r="H315" s="32" t="s">
        <v>16</v>
      </c>
      <c r="I315" s="5" t="s">
        <v>16</v>
      </c>
    </row>
    <row r="316" spans="1:9" x14ac:dyDescent="0.25">
      <c r="A316" s="40" t="s">
        <v>112</v>
      </c>
      <c r="B316" s="2">
        <v>7.1764849999999996</v>
      </c>
      <c r="C316" s="3">
        <v>7.1764849999999996</v>
      </c>
      <c r="D316" s="3">
        <v>1.4958723300000001</v>
      </c>
      <c r="E316" s="29">
        <f t="shared" si="72"/>
        <v>0.20844080772132878</v>
      </c>
      <c r="F316" s="31">
        <v>0.44500000000000001</v>
      </c>
      <c r="G316" s="32">
        <v>0.44500000000000001</v>
      </c>
      <c r="H316" s="32">
        <v>0</v>
      </c>
      <c r="I316" s="5">
        <f t="shared" ref="I316:I323" si="78">H316/G316</f>
        <v>0</v>
      </c>
    </row>
    <row r="317" spans="1:9" x14ac:dyDescent="0.25">
      <c r="A317" s="40" t="s">
        <v>120</v>
      </c>
      <c r="B317" s="2">
        <v>1.547005</v>
      </c>
      <c r="C317" s="3">
        <v>1.547005</v>
      </c>
      <c r="D317" s="3">
        <v>0</v>
      </c>
      <c r="E317" s="29">
        <f t="shared" si="72"/>
        <v>0</v>
      </c>
      <c r="F317" s="31">
        <v>0.125</v>
      </c>
      <c r="G317" s="32">
        <v>0.125</v>
      </c>
      <c r="H317" s="32">
        <v>0</v>
      </c>
      <c r="I317" s="5">
        <f t="shared" si="78"/>
        <v>0</v>
      </c>
    </row>
    <row r="318" spans="1:9" x14ac:dyDescent="0.25">
      <c r="A318" s="40" t="s">
        <v>80</v>
      </c>
      <c r="B318" s="1">
        <v>69.2</v>
      </c>
      <c r="C318" s="4">
        <v>69.2</v>
      </c>
      <c r="D318" s="4">
        <v>21.838669190000001</v>
      </c>
      <c r="E318" s="29">
        <f t="shared" si="72"/>
        <v>0.31558770505780348</v>
      </c>
      <c r="F318" s="31">
        <v>2.8</v>
      </c>
      <c r="G318" s="32">
        <v>2.8</v>
      </c>
      <c r="H318" s="32">
        <v>7.2368479999999999E-2</v>
      </c>
      <c r="I318" s="5">
        <f t="shared" si="78"/>
        <v>2.5845885714285716E-2</v>
      </c>
    </row>
    <row r="319" spans="1:9" x14ac:dyDescent="0.25">
      <c r="A319" s="40" t="s">
        <v>81</v>
      </c>
      <c r="B319" s="1">
        <v>345.27228500000001</v>
      </c>
      <c r="C319" s="4">
        <v>345.27228500000001</v>
      </c>
      <c r="D319" s="4">
        <v>71.489830040000001</v>
      </c>
      <c r="E319" s="29">
        <f t="shared" si="72"/>
        <v>0.20705348545424085</v>
      </c>
      <c r="F319" s="31">
        <v>50.027715000000001</v>
      </c>
      <c r="G319" s="32">
        <v>50.027715000000001</v>
      </c>
      <c r="H319" s="32">
        <v>0.67336229000000003</v>
      </c>
      <c r="I319" s="5">
        <f t="shared" si="78"/>
        <v>1.345978504115169E-2</v>
      </c>
    </row>
    <row r="320" spans="1:9" x14ac:dyDescent="0.25">
      <c r="A320" s="40" t="s">
        <v>82</v>
      </c>
      <c r="B320" s="1">
        <v>15.023680000000001</v>
      </c>
      <c r="C320" s="4">
        <v>15.023680000000001</v>
      </c>
      <c r="D320" s="4">
        <v>2.6258548500000001</v>
      </c>
      <c r="E320" s="29">
        <f t="shared" si="72"/>
        <v>0.17478106895248036</v>
      </c>
      <c r="F320" s="31">
        <v>8.2269369999999995</v>
      </c>
      <c r="G320" s="32">
        <v>8.2269369999999995</v>
      </c>
      <c r="H320" s="32">
        <v>0.53843345999999992</v>
      </c>
      <c r="I320" s="5">
        <f t="shared" si="78"/>
        <v>6.5447621636096145E-2</v>
      </c>
    </row>
    <row r="321" spans="1:9" x14ac:dyDescent="0.25">
      <c r="A321" s="40" t="s">
        <v>83</v>
      </c>
      <c r="B321" s="1">
        <v>42.0822</v>
      </c>
      <c r="C321" s="4">
        <v>42.0822</v>
      </c>
      <c r="D321" s="4">
        <v>4.9407127099999997</v>
      </c>
      <c r="E321" s="29">
        <f t="shared" si="72"/>
        <v>0.11740623612833929</v>
      </c>
      <c r="F321" s="31">
        <v>11.9178</v>
      </c>
      <c r="G321" s="32">
        <v>11.9178</v>
      </c>
      <c r="H321" s="32">
        <v>0.38109959999999998</v>
      </c>
      <c r="I321" s="5">
        <f t="shared" si="78"/>
        <v>3.197734481196194E-2</v>
      </c>
    </row>
    <row r="322" spans="1:9" x14ac:dyDescent="0.25">
      <c r="A322" s="40" t="s">
        <v>115</v>
      </c>
      <c r="B322" s="1">
        <v>2.8929999999999998</v>
      </c>
      <c r="C322" s="4">
        <v>2.8929999999999998</v>
      </c>
      <c r="D322" s="4">
        <v>5.8950000000000002E-2</v>
      </c>
      <c r="E322" s="29">
        <f t="shared" si="72"/>
        <v>2.0376771517455931E-2</v>
      </c>
      <c r="F322" s="31">
        <v>0.90700000000000003</v>
      </c>
      <c r="G322" s="32">
        <v>0.90700000000000003</v>
      </c>
      <c r="H322" s="32">
        <v>0</v>
      </c>
      <c r="I322" s="5">
        <f t="shared" si="78"/>
        <v>0</v>
      </c>
    </row>
    <row r="323" spans="1:9" x14ac:dyDescent="0.25">
      <c r="A323" s="40" t="s">
        <v>84</v>
      </c>
      <c r="B323" s="1">
        <v>141.09480600000001</v>
      </c>
      <c r="C323" s="4">
        <v>141.09480600000001</v>
      </c>
      <c r="D323" s="4">
        <v>26.471578940000001</v>
      </c>
      <c r="E323" s="29">
        <f t="shared" si="72"/>
        <v>0.18761554511085263</v>
      </c>
      <c r="F323" s="31">
        <v>56.905194000000002</v>
      </c>
      <c r="G323" s="32">
        <v>56.905194000000002</v>
      </c>
      <c r="H323" s="32">
        <v>1.2214656399999999</v>
      </c>
      <c r="I323" s="5">
        <f t="shared" si="78"/>
        <v>2.1464923570948549E-2</v>
      </c>
    </row>
    <row r="324" spans="1:9" x14ac:dyDescent="0.25">
      <c r="A324" s="85" t="s">
        <v>29</v>
      </c>
      <c r="B324" s="76">
        <v>0.57779999999999998</v>
      </c>
      <c r="C324" s="77">
        <v>0.57779999999999998</v>
      </c>
      <c r="D324" s="77">
        <v>5.8925930000000001E-2</v>
      </c>
      <c r="E324" s="29">
        <f t="shared" si="72"/>
        <v>0.10198326410522673</v>
      </c>
      <c r="F324" s="97" t="s">
        <v>16</v>
      </c>
      <c r="G324" s="82" t="s">
        <v>16</v>
      </c>
      <c r="H324" s="82" t="s">
        <v>16</v>
      </c>
      <c r="I324" s="5" t="s">
        <v>16</v>
      </c>
    </row>
    <row r="325" spans="1:9" ht="15.75" thickBot="1" x14ac:dyDescent="0.3">
      <c r="A325" s="48" t="s">
        <v>116</v>
      </c>
      <c r="B325" s="24">
        <v>8.6029999999999998</v>
      </c>
      <c r="C325" s="25">
        <v>8.6029999999999998</v>
      </c>
      <c r="D325" s="25">
        <v>0.32935133</v>
      </c>
      <c r="E325" s="30">
        <f t="shared" si="72"/>
        <v>3.8283311635475999E-2</v>
      </c>
      <c r="F325" s="98">
        <v>0.59699999999999998</v>
      </c>
      <c r="G325" s="75">
        <v>0.59699999999999998</v>
      </c>
      <c r="H325" s="75">
        <v>0</v>
      </c>
      <c r="I325" s="8">
        <f>H325/G325</f>
        <v>0</v>
      </c>
    </row>
    <row r="326" spans="1:9" ht="15.75" thickBot="1" x14ac:dyDescent="0.3">
      <c r="A326" s="74" t="s">
        <v>106</v>
      </c>
      <c r="B326" s="86">
        <f>SUM(B327:B340)</f>
        <v>682.09028299999989</v>
      </c>
      <c r="C326" s="87">
        <f>SUM(C327:C340)</f>
        <v>682.06357099999991</v>
      </c>
      <c r="D326" s="87">
        <f>SUM(D327:D340)</f>
        <v>137.75173876000002</v>
      </c>
      <c r="E326" s="88">
        <f>D326/C326</f>
        <v>0.2019631961255999</v>
      </c>
      <c r="F326" s="70">
        <f>SUM(F327:F340)</f>
        <v>573.32094900000004</v>
      </c>
      <c r="G326" s="33">
        <f>SUM(G327:G340)</f>
        <v>573.34766100000002</v>
      </c>
      <c r="H326" s="33">
        <f>SUM(H327:H340)</f>
        <v>22.161777730000001</v>
      </c>
      <c r="I326" s="88">
        <f>H326/G326</f>
        <v>3.8653297532158244E-2</v>
      </c>
    </row>
    <row r="327" spans="1:9" x14ac:dyDescent="0.25">
      <c r="A327" s="45" t="s">
        <v>85</v>
      </c>
      <c r="B327" s="20">
        <v>59.328006999999999</v>
      </c>
      <c r="C327" s="21">
        <v>59.328006999999999</v>
      </c>
      <c r="D327" s="21">
        <v>16.075629809999999</v>
      </c>
      <c r="E327" s="7">
        <f t="shared" ref="E327:E340" si="79">D327/C327</f>
        <v>0.27096190522631242</v>
      </c>
      <c r="F327" s="92">
        <v>15.103662999999999</v>
      </c>
      <c r="G327" s="81">
        <v>15.103662999999999</v>
      </c>
      <c r="H327" s="81">
        <v>0.66225900000000004</v>
      </c>
      <c r="I327" s="7">
        <f>H327/G327</f>
        <v>4.3847575253764606E-2</v>
      </c>
    </row>
    <row r="328" spans="1:9" x14ac:dyDescent="0.25">
      <c r="A328" s="40" t="s">
        <v>26</v>
      </c>
      <c r="B328" s="1">
        <v>0.99055899999999997</v>
      </c>
      <c r="C328" s="4">
        <v>0.99055899999999997</v>
      </c>
      <c r="D328" s="4">
        <v>0.18812042000000001</v>
      </c>
      <c r="E328" s="5">
        <f t="shared" si="79"/>
        <v>0.18991339233705415</v>
      </c>
      <c r="F328" s="31" t="s">
        <v>16</v>
      </c>
      <c r="G328" s="32" t="s">
        <v>16</v>
      </c>
      <c r="H328" s="32" t="s">
        <v>16</v>
      </c>
      <c r="I328" s="5" t="s">
        <v>16</v>
      </c>
    </row>
    <row r="329" spans="1:9" x14ac:dyDescent="0.25">
      <c r="A329" s="40" t="s">
        <v>86</v>
      </c>
      <c r="B329" s="1">
        <v>41.065015000000002</v>
      </c>
      <c r="C329" s="4">
        <v>41.065015000000002</v>
      </c>
      <c r="D329" s="4">
        <v>9.02083339</v>
      </c>
      <c r="E329" s="5">
        <f t="shared" si="79"/>
        <v>0.21967198575234903</v>
      </c>
      <c r="F329" s="16">
        <v>17.104382000000001</v>
      </c>
      <c r="G329" s="17">
        <v>17.104382000000001</v>
      </c>
      <c r="H329" s="17">
        <v>1.4910691699999998</v>
      </c>
      <c r="I329" s="5">
        <f t="shared" ref="I329:I336" si="80">H329/G329</f>
        <v>8.717468833425257E-2</v>
      </c>
    </row>
    <row r="330" spans="1:9" x14ac:dyDescent="0.25">
      <c r="A330" s="40" t="s">
        <v>27</v>
      </c>
      <c r="B330" s="1">
        <v>157.37850299999999</v>
      </c>
      <c r="C330" s="4">
        <v>157.35179299999999</v>
      </c>
      <c r="D330" s="4">
        <v>35.01462738</v>
      </c>
      <c r="E330" s="5">
        <f t="shared" si="79"/>
        <v>0.22252448931420821</v>
      </c>
      <c r="F330" s="16">
        <v>257</v>
      </c>
      <c r="G330" s="17">
        <v>257.02670999999998</v>
      </c>
      <c r="H330" s="17">
        <v>6.5053888499999992</v>
      </c>
      <c r="I330" s="5">
        <f t="shared" si="80"/>
        <v>2.5310166597082458E-2</v>
      </c>
    </row>
    <row r="331" spans="1:9" x14ac:dyDescent="0.25">
      <c r="A331" s="40" t="s">
        <v>87</v>
      </c>
      <c r="B331" s="1">
        <v>9.6599789999999999</v>
      </c>
      <c r="C331" s="4">
        <v>9.6599789999999999</v>
      </c>
      <c r="D331" s="4">
        <v>1.9168091100000002</v>
      </c>
      <c r="E331" s="5">
        <f t="shared" si="79"/>
        <v>0.19842787546432555</v>
      </c>
      <c r="F331" s="16">
        <v>37.388215000000002</v>
      </c>
      <c r="G331" s="17">
        <v>37.388215000000002</v>
      </c>
      <c r="H331" s="17">
        <v>10.837502800000001</v>
      </c>
      <c r="I331" s="5">
        <f t="shared" si="80"/>
        <v>0.28986414034475838</v>
      </c>
    </row>
    <row r="332" spans="1:9" x14ac:dyDescent="0.25">
      <c r="A332" s="40" t="s">
        <v>88</v>
      </c>
      <c r="B332" s="11">
        <v>1.3149999999999999</v>
      </c>
      <c r="C332" s="12">
        <v>1.3149999999999999</v>
      </c>
      <c r="D332" s="12">
        <v>0.3396788</v>
      </c>
      <c r="E332" s="5">
        <f t="shared" si="79"/>
        <v>0.25831087452471485</v>
      </c>
      <c r="F332" s="11">
        <v>0.2394</v>
      </c>
      <c r="G332" s="12">
        <v>0.2394</v>
      </c>
      <c r="H332" s="12">
        <v>5.9920000000000001E-2</v>
      </c>
      <c r="I332" s="5">
        <f t="shared" si="80"/>
        <v>0.25029239766081873</v>
      </c>
    </row>
    <row r="333" spans="1:9" x14ac:dyDescent="0.25">
      <c r="A333" s="40" t="s">
        <v>89</v>
      </c>
      <c r="B333" s="1">
        <v>10.597334999999999</v>
      </c>
      <c r="C333" s="4">
        <v>10.597334999999999</v>
      </c>
      <c r="D333" s="4">
        <v>2.1092101699999999</v>
      </c>
      <c r="E333" s="5">
        <f t="shared" si="79"/>
        <v>0.19903213119147409</v>
      </c>
      <c r="F333" s="16">
        <v>10</v>
      </c>
      <c r="G333" s="17">
        <v>10</v>
      </c>
      <c r="H333" s="17">
        <v>0.10130144000000001</v>
      </c>
      <c r="I333" s="5">
        <f t="shared" si="80"/>
        <v>1.0130144000000001E-2</v>
      </c>
    </row>
    <row r="334" spans="1:9" x14ac:dyDescent="0.25">
      <c r="A334" s="40" t="s">
        <v>105</v>
      </c>
      <c r="B334" s="1">
        <v>70.203199999999995</v>
      </c>
      <c r="C334" s="4">
        <v>70.203199999999995</v>
      </c>
      <c r="D334" s="4">
        <v>4.9013732599999997</v>
      </c>
      <c r="E334" s="5">
        <f t="shared" si="79"/>
        <v>6.9816949369829295E-2</v>
      </c>
      <c r="F334" s="16">
        <v>202.2</v>
      </c>
      <c r="G334" s="17">
        <v>202.2</v>
      </c>
      <c r="H334" s="17">
        <v>1.3873360299999999</v>
      </c>
      <c r="I334" s="5">
        <f t="shared" si="80"/>
        <v>6.8612068743818004E-3</v>
      </c>
    </row>
    <row r="335" spans="1:9" x14ac:dyDescent="0.25">
      <c r="A335" s="40" t="s">
        <v>35</v>
      </c>
      <c r="B335" s="1">
        <v>125.58580000000001</v>
      </c>
      <c r="C335" s="4">
        <v>125.58580000000001</v>
      </c>
      <c r="D335" s="4">
        <v>33.965487240000002</v>
      </c>
      <c r="E335" s="5">
        <f t="shared" si="79"/>
        <v>0.27045643090221982</v>
      </c>
      <c r="F335" s="16">
        <v>5.5</v>
      </c>
      <c r="G335" s="17">
        <v>5.5</v>
      </c>
      <c r="H335" s="17">
        <v>0</v>
      </c>
      <c r="I335" s="5">
        <f t="shared" si="80"/>
        <v>0</v>
      </c>
    </row>
    <row r="336" spans="1:9" x14ac:dyDescent="0.25">
      <c r="A336" s="40" t="s">
        <v>32</v>
      </c>
      <c r="B336" s="1">
        <v>122.86285700000001</v>
      </c>
      <c r="C336" s="4">
        <v>122.86285700000001</v>
      </c>
      <c r="D336" s="4">
        <v>17.46847979</v>
      </c>
      <c r="E336" s="5">
        <f t="shared" si="79"/>
        <v>0.14217868781937895</v>
      </c>
      <c r="F336" s="16">
        <v>3.2868170000000001</v>
      </c>
      <c r="G336" s="17">
        <v>3.2868170000000001</v>
      </c>
      <c r="H336" s="17">
        <v>0.14266432999999998</v>
      </c>
      <c r="I336" s="5">
        <f t="shared" si="80"/>
        <v>4.3405011596325559E-2</v>
      </c>
    </row>
    <row r="337" spans="1:9" x14ac:dyDescent="0.25">
      <c r="A337" s="40" t="s">
        <v>117</v>
      </c>
      <c r="B337" s="1">
        <v>1.5</v>
      </c>
      <c r="C337" s="4">
        <v>1.5</v>
      </c>
      <c r="D337" s="4">
        <v>0</v>
      </c>
      <c r="E337" s="5">
        <f t="shared" si="79"/>
        <v>0</v>
      </c>
      <c r="F337" s="31" t="s">
        <v>16</v>
      </c>
      <c r="G337" s="32" t="s">
        <v>16</v>
      </c>
      <c r="H337" s="32" t="s">
        <v>16</v>
      </c>
      <c r="I337" s="5" t="s">
        <v>16</v>
      </c>
    </row>
    <row r="338" spans="1:9" x14ac:dyDescent="0.25">
      <c r="A338" s="40" t="s">
        <v>30</v>
      </c>
      <c r="B338" s="1">
        <v>24.852982999999998</v>
      </c>
      <c r="C338" s="4">
        <v>24.852982999999998</v>
      </c>
      <c r="D338" s="4">
        <v>4.2043193800000003</v>
      </c>
      <c r="E338" s="5">
        <f t="shared" si="79"/>
        <v>0.16916759569666145</v>
      </c>
      <c r="F338" s="16">
        <v>11</v>
      </c>
      <c r="G338" s="17">
        <v>11</v>
      </c>
      <c r="H338" s="17">
        <v>0</v>
      </c>
      <c r="I338" s="5">
        <f t="shared" ref="I338:I340" si="81">H338/G338</f>
        <v>0</v>
      </c>
    </row>
    <row r="339" spans="1:9" x14ac:dyDescent="0.25">
      <c r="A339" s="40" t="s">
        <v>90</v>
      </c>
      <c r="B339" s="1">
        <v>4.8364979999999997</v>
      </c>
      <c r="C339" s="4">
        <v>4.8364960000000004</v>
      </c>
      <c r="D339" s="4">
        <v>1.5139197200000001</v>
      </c>
      <c r="E339" s="5">
        <f t="shared" si="79"/>
        <v>0.31301994667213617</v>
      </c>
      <c r="F339" s="16">
        <v>1.728362</v>
      </c>
      <c r="G339" s="17">
        <v>1.728364</v>
      </c>
      <c r="H339" s="17">
        <v>0.20354394000000001</v>
      </c>
      <c r="I339" s="5">
        <f t="shared" si="81"/>
        <v>0.11776682458093318</v>
      </c>
    </row>
    <row r="340" spans="1:9" ht="15.75" thickBot="1" x14ac:dyDescent="0.3">
      <c r="A340" s="40" t="s">
        <v>91</v>
      </c>
      <c r="B340" s="22">
        <v>51.914546999999999</v>
      </c>
      <c r="C340" s="23">
        <v>51.914546999999999</v>
      </c>
      <c r="D340" s="23">
        <v>11.03325029</v>
      </c>
      <c r="E340" s="51">
        <f t="shared" si="79"/>
        <v>0.21252714176625676</v>
      </c>
      <c r="F340" s="58">
        <v>12.770110000000001</v>
      </c>
      <c r="G340" s="59">
        <v>12.770110000000001</v>
      </c>
      <c r="H340" s="59">
        <v>0.77079217</v>
      </c>
      <c r="I340" s="51">
        <f t="shared" si="81"/>
        <v>6.0359086178584209E-2</v>
      </c>
    </row>
    <row r="341" spans="1:9" ht="15.75" thickBot="1" x14ac:dyDescent="0.3">
      <c r="A341" s="13" t="s">
        <v>107</v>
      </c>
      <c r="B341" s="53">
        <f>SUM(B342:B347)</f>
        <v>92.004064999999997</v>
      </c>
      <c r="C341" s="54">
        <f t="shared" ref="C341:D341" si="82">SUM(C342:C347)</f>
        <v>91.852658000000005</v>
      </c>
      <c r="D341" s="54">
        <f t="shared" si="82"/>
        <v>15.70007453</v>
      </c>
      <c r="E341" s="55">
        <f>D341/C341</f>
        <v>0.17092673061241187</v>
      </c>
      <c r="F341" s="57">
        <f>SUM(F342:F347)</f>
        <v>85.441639000000009</v>
      </c>
      <c r="G341" s="56">
        <f t="shared" ref="G341:H341" si="83">SUM(G342:G347)</f>
        <v>85.593046000000001</v>
      </c>
      <c r="H341" s="56">
        <f t="shared" si="83"/>
        <v>9.4193167299999985</v>
      </c>
      <c r="I341" s="55">
        <f>H341/G341</f>
        <v>0.110047686934754</v>
      </c>
    </row>
    <row r="342" spans="1:9" x14ac:dyDescent="0.25">
      <c r="A342" s="40" t="s">
        <v>92</v>
      </c>
      <c r="B342" s="26">
        <v>24.682922000000001</v>
      </c>
      <c r="C342" s="27">
        <v>24.532264999999999</v>
      </c>
      <c r="D342" s="27">
        <v>5.9471038899999993</v>
      </c>
      <c r="E342" s="52">
        <f t="shared" ref="E342:E354" si="84">D342/C342</f>
        <v>0.24241968240600692</v>
      </c>
      <c r="F342" s="60">
        <v>1.1927779999999999</v>
      </c>
      <c r="G342" s="61">
        <v>1.3434349999999999</v>
      </c>
      <c r="H342" s="61">
        <v>0.38226235999999997</v>
      </c>
      <c r="I342" s="52">
        <f t="shared" ref="I342:I343" si="85">H342/G342</f>
        <v>0.28454101612657107</v>
      </c>
    </row>
    <row r="343" spans="1:9" x14ac:dyDescent="0.25">
      <c r="A343" s="40" t="s">
        <v>37</v>
      </c>
      <c r="B343" s="1">
        <v>8.9362290000000009</v>
      </c>
      <c r="C343" s="4">
        <v>8.9362290000000009</v>
      </c>
      <c r="D343" s="4">
        <v>1.0782367399999999</v>
      </c>
      <c r="E343" s="5">
        <f t="shared" si="84"/>
        <v>0.12065903190260677</v>
      </c>
      <c r="F343" s="2">
        <v>1.345</v>
      </c>
      <c r="G343" s="3">
        <v>1.345</v>
      </c>
      <c r="H343" s="3">
        <v>8.0286210000000011E-2</v>
      </c>
      <c r="I343" s="5">
        <f t="shared" si="85"/>
        <v>5.9692349442379194E-2</v>
      </c>
    </row>
    <row r="344" spans="1:9" x14ac:dyDescent="0.25">
      <c r="A344" s="40" t="s">
        <v>93</v>
      </c>
      <c r="B344" s="1">
        <v>31.589366999999999</v>
      </c>
      <c r="C344" s="4">
        <v>31.589366999999999</v>
      </c>
      <c r="D344" s="4">
        <v>4.4379341600000002</v>
      </c>
      <c r="E344" s="5">
        <f t="shared" si="84"/>
        <v>0.14048822694041321</v>
      </c>
      <c r="F344" s="2">
        <v>67.742575000000002</v>
      </c>
      <c r="G344" s="3">
        <v>67.742575000000002</v>
      </c>
      <c r="H344" s="3">
        <v>8.4215341300000013</v>
      </c>
      <c r="I344" s="5">
        <f>H344/G344</f>
        <v>0.12431671116723864</v>
      </c>
    </row>
    <row r="345" spans="1:9" x14ac:dyDescent="0.25">
      <c r="A345" s="46" t="s">
        <v>94</v>
      </c>
      <c r="B345" s="1">
        <v>12.42089</v>
      </c>
      <c r="C345" s="4">
        <v>12.42089</v>
      </c>
      <c r="D345" s="4">
        <v>1.2747351899999999</v>
      </c>
      <c r="E345" s="5">
        <f t="shared" si="84"/>
        <v>0.10262832937092269</v>
      </c>
      <c r="F345" s="2">
        <v>4.75</v>
      </c>
      <c r="G345" s="3">
        <v>4.75</v>
      </c>
      <c r="H345" s="3">
        <v>3.5799999999999998E-3</v>
      </c>
      <c r="I345" s="5">
        <f>H345/G345</f>
        <v>7.536842105263158E-4</v>
      </c>
    </row>
    <row r="346" spans="1:9" x14ac:dyDescent="0.25">
      <c r="A346" s="47" t="s">
        <v>95</v>
      </c>
      <c r="B346" s="1">
        <v>7.9173999999999998</v>
      </c>
      <c r="C346" s="4">
        <v>7.9166499999999997</v>
      </c>
      <c r="D346" s="4">
        <v>1.58045697</v>
      </c>
      <c r="E346" s="5">
        <f t="shared" si="84"/>
        <v>0.19963709018334774</v>
      </c>
      <c r="F346" s="2">
        <v>4.4600000000000001E-2</v>
      </c>
      <c r="G346" s="3">
        <v>4.5350000000000001E-2</v>
      </c>
      <c r="H346" s="3">
        <v>8.56262E-3</v>
      </c>
      <c r="I346" s="5">
        <f>H346/G346</f>
        <v>0.18881190738699008</v>
      </c>
    </row>
    <row r="347" spans="1:9" ht="15.75" thickBot="1" x14ac:dyDescent="0.3">
      <c r="A347" s="48" t="s">
        <v>96</v>
      </c>
      <c r="B347" s="24">
        <v>6.4572570000000002</v>
      </c>
      <c r="C347" s="25">
        <v>6.4572570000000002</v>
      </c>
      <c r="D347" s="25">
        <v>1.3816075800000001</v>
      </c>
      <c r="E347" s="8">
        <f t="shared" si="84"/>
        <v>0.21396199345945191</v>
      </c>
      <c r="F347" s="18">
        <v>10.366686</v>
      </c>
      <c r="G347" s="19">
        <v>10.366686</v>
      </c>
      <c r="H347" s="19">
        <v>0.52309140999999992</v>
      </c>
      <c r="I347" s="10">
        <f t="shared" ref="I347" si="86">H347/G347</f>
        <v>5.0458884353206022E-2</v>
      </c>
    </row>
    <row r="348" spans="1:9" ht="15.75" thickBot="1" x14ac:dyDescent="0.3">
      <c r="A348" s="13" t="s">
        <v>121</v>
      </c>
      <c r="B348" s="86">
        <f>SUM(B349:B350)</f>
        <v>1193.7088880000001</v>
      </c>
      <c r="C348" s="87">
        <f t="shared" ref="C348:D348" si="87">SUM(C349:C350)</f>
        <v>1193.7088880000001</v>
      </c>
      <c r="D348" s="87">
        <f t="shared" si="87"/>
        <v>407.56659300000001</v>
      </c>
      <c r="E348" s="88">
        <f t="shared" si="84"/>
        <v>0.34142879984990104</v>
      </c>
      <c r="F348" s="89">
        <f>SUM(F349:F350)</f>
        <v>1530.1302370000001</v>
      </c>
      <c r="G348" s="89">
        <f t="shared" ref="G348:H348" si="88">SUM(G349:G350)</f>
        <v>1530.1302370000001</v>
      </c>
      <c r="H348" s="89">
        <f t="shared" si="88"/>
        <v>373.13240400000001</v>
      </c>
      <c r="I348" s="88">
        <f>H348/G348</f>
        <v>0.24385663061699236</v>
      </c>
    </row>
    <row r="349" spans="1:9" x14ac:dyDescent="0.25">
      <c r="A349" s="46" t="s">
        <v>100</v>
      </c>
      <c r="B349" s="20">
        <v>625.26120000000003</v>
      </c>
      <c r="C349" s="21">
        <v>625.26120000000003</v>
      </c>
      <c r="D349" s="21">
        <v>174.05586600000001</v>
      </c>
      <c r="E349" s="7">
        <f t="shared" si="84"/>
        <v>0.27837304793580669</v>
      </c>
      <c r="F349" s="95">
        <v>1095.2597000000001</v>
      </c>
      <c r="G349" s="96">
        <v>1095.2597000000001</v>
      </c>
      <c r="H349" s="96">
        <v>272.56305200000003</v>
      </c>
      <c r="I349" s="7">
        <f t="shared" ref="I349:I350" si="89">H349/G349</f>
        <v>0.24885700806849737</v>
      </c>
    </row>
    <row r="350" spans="1:9" ht="15.75" thickBot="1" x14ac:dyDescent="0.3">
      <c r="A350" s="46" t="s">
        <v>101</v>
      </c>
      <c r="B350" s="24">
        <v>568.44768799999997</v>
      </c>
      <c r="C350" s="25">
        <v>568.44768799999997</v>
      </c>
      <c r="D350" s="25">
        <v>233.510727</v>
      </c>
      <c r="E350" s="8">
        <f t="shared" si="84"/>
        <v>0.41078665975680778</v>
      </c>
      <c r="F350" s="79">
        <v>434.87053700000001</v>
      </c>
      <c r="G350" s="80">
        <v>434.87053700000001</v>
      </c>
      <c r="H350" s="80">
        <v>100.56935199999999</v>
      </c>
      <c r="I350" s="8">
        <f t="shared" si="89"/>
        <v>0.23126274015661813</v>
      </c>
    </row>
    <row r="351" spans="1:9" ht="15.75" thickBot="1" x14ac:dyDescent="0.3">
      <c r="A351" s="13" t="s">
        <v>122</v>
      </c>
      <c r="B351" s="86">
        <f>SUM(B352:B354)</f>
        <v>381.65493500000002</v>
      </c>
      <c r="C351" s="87">
        <f t="shared" ref="C351:D351" si="90">SUM(C352:C354)</f>
        <v>381.65493500000002</v>
      </c>
      <c r="D351" s="87">
        <f t="shared" si="90"/>
        <v>63.250149390000004</v>
      </c>
      <c r="E351" s="71">
        <f t="shared" si="84"/>
        <v>0.16572600951694755</v>
      </c>
      <c r="F351" s="70">
        <f>SUM(F352:F354)</f>
        <v>236.82457600000001</v>
      </c>
      <c r="G351" s="33">
        <f t="shared" ref="G351:H351" si="91">SUM(G352:G354)</f>
        <v>236.82457600000001</v>
      </c>
      <c r="H351" s="33">
        <f t="shared" si="91"/>
        <v>2.6029287999999999</v>
      </c>
      <c r="I351" s="88">
        <f>H351/G351</f>
        <v>1.0990957289838028E-2</v>
      </c>
    </row>
    <row r="352" spans="1:9" x14ac:dyDescent="0.25">
      <c r="A352" s="45" t="s">
        <v>97</v>
      </c>
      <c r="B352" s="20">
        <v>256.74533400000001</v>
      </c>
      <c r="C352" s="21">
        <v>256.74533400000001</v>
      </c>
      <c r="D352" s="21">
        <v>36.948846490000001</v>
      </c>
      <c r="E352" s="7">
        <f t="shared" si="84"/>
        <v>0.1439124361652469</v>
      </c>
      <c r="F352" s="92">
        <v>69.178359999999998</v>
      </c>
      <c r="G352" s="81">
        <v>69.178359999999998</v>
      </c>
      <c r="H352" s="81">
        <v>1.3845283100000001</v>
      </c>
      <c r="I352" s="7">
        <f t="shared" ref="I352" si="92">H352/G352</f>
        <v>2.001389321747437E-2</v>
      </c>
    </row>
    <row r="353" spans="1:9" x14ac:dyDescent="0.25">
      <c r="A353" s="40" t="s">
        <v>98</v>
      </c>
      <c r="B353" s="11">
        <v>2.8824429999999999</v>
      </c>
      <c r="C353" s="12">
        <v>2.8824429999999999</v>
      </c>
      <c r="D353" s="12">
        <v>0.49371295000000004</v>
      </c>
      <c r="E353" s="5">
        <f t="shared" si="84"/>
        <v>0.17128281461246592</v>
      </c>
      <c r="F353" s="37" t="s">
        <v>16</v>
      </c>
      <c r="G353" s="38" t="s">
        <v>16</v>
      </c>
      <c r="H353" s="38" t="s">
        <v>16</v>
      </c>
      <c r="I353" s="5" t="s">
        <v>16</v>
      </c>
    </row>
    <row r="354" spans="1:9" ht="15.75" thickBot="1" x14ac:dyDescent="0.3">
      <c r="A354" s="48" t="s">
        <v>99</v>
      </c>
      <c r="B354" s="90">
        <v>122.027158</v>
      </c>
      <c r="C354" s="91">
        <v>122.027158</v>
      </c>
      <c r="D354" s="91">
        <v>25.807589950000001</v>
      </c>
      <c r="E354" s="8">
        <f t="shared" si="84"/>
        <v>0.21149054335920861</v>
      </c>
      <c r="F354" s="93">
        <v>167.64621600000001</v>
      </c>
      <c r="G354" s="94">
        <v>167.64621600000001</v>
      </c>
      <c r="H354" s="94">
        <v>1.2184004900000001</v>
      </c>
      <c r="I354" s="8">
        <f>H354/G354</f>
        <v>7.2676885829621113E-3</v>
      </c>
    </row>
    <row r="355" spans="1:9" x14ac:dyDescent="0.25">
      <c r="A355" s="102" t="s">
        <v>123</v>
      </c>
      <c r="B355" s="103"/>
      <c r="C355" s="103"/>
      <c r="D355" s="103"/>
      <c r="E355" s="103"/>
      <c r="F355" s="104" t="s">
        <v>118</v>
      </c>
      <c r="G355" s="104"/>
      <c r="H355" s="104"/>
      <c r="I355" s="104"/>
    </row>
    <row r="356" spans="1:9" x14ac:dyDescent="0.25">
      <c r="A356" s="105" t="s">
        <v>40</v>
      </c>
      <c r="B356" s="106"/>
      <c r="C356" s="106"/>
      <c r="D356" s="106"/>
      <c r="E356" s="106"/>
      <c r="F356" s="106"/>
      <c r="G356" s="106"/>
      <c r="H356" s="106"/>
      <c r="I356" s="106"/>
    </row>
    <row r="357" spans="1:9" x14ac:dyDescent="0.25">
      <c r="A357" s="107"/>
      <c r="B357" s="107"/>
      <c r="C357" s="107"/>
      <c r="D357" s="107"/>
      <c r="E357" s="107"/>
      <c r="F357" s="107"/>
      <c r="G357" s="107"/>
      <c r="H357" s="107"/>
      <c r="I357" s="107"/>
    </row>
    <row r="358" spans="1:9" x14ac:dyDescent="0.25">
      <c r="A358" s="116" t="s">
        <v>0</v>
      </c>
      <c r="B358" s="116"/>
      <c r="C358" s="116"/>
      <c r="D358" s="116"/>
      <c r="E358" s="116"/>
      <c r="F358" s="116"/>
      <c r="G358" s="116"/>
      <c r="H358" s="116"/>
      <c r="I358" s="116"/>
    </row>
    <row r="359" spans="1:9" x14ac:dyDescent="0.25">
      <c r="A359" s="116" t="s">
        <v>1</v>
      </c>
      <c r="B359" s="116"/>
      <c r="C359" s="116"/>
      <c r="D359" s="116"/>
      <c r="E359" s="116"/>
      <c r="F359" s="116"/>
      <c r="G359" s="116"/>
      <c r="H359" s="116"/>
      <c r="I359" s="116"/>
    </row>
    <row r="360" spans="1:9" x14ac:dyDescent="0.25">
      <c r="A360" s="117" t="s">
        <v>39</v>
      </c>
      <c r="B360" s="117"/>
      <c r="C360" s="117"/>
      <c r="D360" s="117"/>
      <c r="E360" s="117"/>
      <c r="F360" s="117"/>
      <c r="G360" s="117"/>
      <c r="H360" s="117"/>
      <c r="I360" s="117"/>
    </row>
    <row r="361" spans="1:9" x14ac:dyDescent="0.25">
      <c r="A361" s="117" t="s">
        <v>102</v>
      </c>
      <c r="B361" s="117"/>
      <c r="C361" s="117"/>
      <c r="D361" s="117"/>
      <c r="E361" s="117"/>
      <c r="F361" s="117"/>
      <c r="G361" s="117"/>
      <c r="H361" s="117"/>
      <c r="I361" s="117"/>
    </row>
    <row r="362" spans="1:9" x14ac:dyDescent="0.25">
      <c r="A362" s="117" t="s">
        <v>126</v>
      </c>
      <c r="B362" s="117"/>
      <c r="C362" s="117"/>
      <c r="D362" s="117"/>
      <c r="E362" s="117"/>
      <c r="F362" s="117"/>
      <c r="G362" s="117"/>
      <c r="H362" s="117"/>
      <c r="I362" s="117"/>
    </row>
    <row r="363" spans="1:9" x14ac:dyDescent="0.25">
      <c r="A363" s="108" t="s">
        <v>2</v>
      </c>
      <c r="B363" s="108"/>
      <c r="C363" s="108"/>
      <c r="D363" s="108"/>
      <c r="E363" s="108"/>
      <c r="F363" s="108"/>
      <c r="G363" s="108"/>
      <c r="H363" s="108"/>
      <c r="I363" s="108"/>
    </row>
    <row r="364" spans="1:9" ht="6" customHeight="1" thickBot="1" x14ac:dyDescent="0.3">
      <c r="A364" s="109"/>
      <c r="B364" s="109"/>
      <c r="C364" s="109"/>
      <c r="D364" s="109"/>
      <c r="E364" s="109"/>
      <c r="F364" s="109"/>
      <c r="G364" s="109"/>
      <c r="H364" s="109"/>
      <c r="I364" s="109"/>
    </row>
    <row r="365" spans="1:9" x14ac:dyDescent="0.25">
      <c r="A365" s="110" t="s">
        <v>3</v>
      </c>
      <c r="B365" s="112" t="s">
        <v>4</v>
      </c>
      <c r="C365" s="113"/>
      <c r="D365" s="113"/>
      <c r="E365" s="114"/>
      <c r="F365" s="112" t="s">
        <v>5</v>
      </c>
      <c r="G365" s="113"/>
      <c r="H365" s="113"/>
      <c r="I365" s="115"/>
    </row>
    <row r="366" spans="1:9" ht="30.75" thickBot="1" x14ac:dyDescent="0.3">
      <c r="A366" s="111"/>
      <c r="B366" s="62" t="s">
        <v>6</v>
      </c>
      <c r="C366" s="63" t="s">
        <v>7</v>
      </c>
      <c r="D366" s="63" t="s">
        <v>8</v>
      </c>
      <c r="E366" s="64" t="s">
        <v>9</v>
      </c>
      <c r="F366" s="65" t="s">
        <v>6</v>
      </c>
      <c r="G366" s="63" t="s">
        <v>7</v>
      </c>
      <c r="H366" s="63" t="s">
        <v>8</v>
      </c>
      <c r="I366" s="66" t="s">
        <v>9</v>
      </c>
    </row>
    <row r="367" spans="1:9" ht="15.75" thickBot="1" x14ac:dyDescent="0.3">
      <c r="A367" s="35" t="s">
        <v>33</v>
      </c>
      <c r="B367" s="67">
        <f>B369+B400+B445+B460+B467+B470</f>
        <v>21227.203786000002</v>
      </c>
      <c r="C367" s="68">
        <f t="shared" ref="C367:D367" si="93">C369+C400+C445+C460+C467+C470</f>
        <v>21209.926397999996</v>
      </c>
      <c r="D367" s="68">
        <f t="shared" si="93"/>
        <v>7480.9760514700001</v>
      </c>
      <c r="E367" s="100">
        <f>D367/C367</f>
        <v>0.35271108023153835</v>
      </c>
      <c r="F367" s="67">
        <f>F369+F400+F445+F460+F467+F470</f>
        <v>8884.7835890000006</v>
      </c>
      <c r="G367" s="68">
        <f t="shared" ref="G367:H367" si="94">G369+G400+G445+G460+G467+G470</f>
        <v>8966.0005730000012</v>
      </c>
      <c r="H367" s="68">
        <f t="shared" si="94"/>
        <v>2633.1808799599994</v>
      </c>
      <c r="I367" s="69">
        <f>H367/G367</f>
        <v>0.29368511171965539</v>
      </c>
    </row>
    <row r="368" spans="1:9" ht="15.75" thickBot="1" x14ac:dyDescent="0.3">
      <c r="A368" s="50" t="s">
        <v>10</v>
      </c>
      <c r="B368" s="72">
        <f>B367-B467-B470</f>
        <v>19651.839963000002</v>
      </c>
      <c r="C368" s="73">
        <f t="shared" ref="C368:D368" si="95">C367-C467-C470</f>
        <v>19634.562674999997</v>
      </c>
      <c r="D368" s="73">
        <f t="shared" si="95"/>
        <v>6917.0918270000002</v>
      </c>
      <c r="E368" s="101">
        <f>D368/C368</f>
        <v>0.35229161665043301</v>
      </c>
      <c r="F368" s="72">
        <f>F367-F407-F467-F470</f>
        <v>5611.9437760000001</v>
      </c>
      <c r="G368" s="73">
        <f t="shared" ref="G368:H368" si="96">G367-G407-G467-G470</f>
        <v>5693.1607600000007</v>
      </c>
      <c r="H368" s="73">
        <f t="shared" si="96"/>
        <v>1138.3267821599993</v>
      </c>
      <c r="I368" s="34">
        <f>H368/G368</f>
        <v>0.1999463619853937</v>
      </c>
    </row>
    <row r="369" spans="1:9" ht="15.75" thickBot="1" x14ac:dyDescent="0.3">
      <c r="A369" s="36" t="s">
        <v>11</v>
      </c>
      <c r="B369" s="70">
        <f>SUM(B370:B399)</f>
        <v>12272.699759000001</v>
      </c>
      <c r="C369" s="33">
        <f>SUM(C370:C399)</f>
        <v>12256.085686999999</v>
      </c>
      <c r="D369" s="33">
        <f>SUM(D370:D399)</f>
        <v>4818.2831262899999</v>
      </c>
      <c r="E369" s="71">
        <f>D369/C369</f>
        <v>0.39313392948947323</v>
      </c>
      <c r="F369" s="70">
        <f>SUM(F370:F399)</f>
        <v>3195.9699900000005</v>
      </c>
      <c r="G369" s="33">
        <f>SUM(G370:G399)</f>
        <v>3272.8200580000007</v>
      </c>
      <c r="H369" s="33">
        <f>SUM(H370:H399)</f>
        <v>546.59295967000003</v>
      </c>
      <c r="I369" s="88">
        <f>H369/G369</f>
        <v>0.16700978055115548</v>
      </c>
    </row>
    <row r="370" spans="1:9" x14ac:dyDescent="0.25">
      <c r="A370" s="99" t="s">
        <v>12</v>
      </c>
      <c r="B370" s="20">
        <v>95.7</v>
      </c>
      <c r="C370" s="21">
        <v>111.291742</v>
      </c>
      <c r="D370" s="21">
        <v>38.673546139999999</v>
      </c>
      <c r="E370" s="7">
        <f>D370/C370</f>
        <v>0.34749699703685111</v>
      </c>
      <c r="F370" s="14">
        <v>3</v>
      </c>
      <c r="G370" s="15">
        <v>3.946984</v>
      </c>
      <c r="H370" s="15">
        <v>1.1454777300000001</v>
      </c>
      <c r="I370" s="7">
        <f>H370/G370</f>
        <v>0.290215954764448</v>
      </c>
    </row>
    <row r="371" spans="1:9" x14ac:dyDescent="0.25">
      <c r="A371" s="40" t="s">
        <v>13</v>
      </c>
      <c r="B371" s="1">
        <v>127.975312</v>
      </c>
      <c r="C371" s="4">
        <v>127.676564</v>
      </c>
      <c r="D371" s="4">
        <v>36.169447599999998</v>
      </c>
      <c r="E371" s="5">
        <f>D371/C371</f>
        <v>0.28328963802628648</v>
      </c>
      <c r="F371" s="31" t="s">
        <v>16</v>
      </c>
      <c r="G371" s="32" t="s">
        <v>16</v>
      </c>
      <c r="H371" s="32" t="s">
        <v>16</v>
      </c>
      <c r="I371" s="5" t="s">
        <v>16</v>
      </c>
    </row>
    <row r="372" spans="1:9" x14ac:dyDescent="0.25">
      <c r="A372" s="40" t="s">
        <v>19</v>
      </c>
      <c r="B372" s="1">
        <v>162.91787199999999</v>
      </c>
      <c r="C372" s="4">
        <v>166.016695</v>
      </c>
      <c r="D372" s="4">
        <v>45.316420600000001</v>
      </c>
      <c r="E372" s="5">
        <f t="shared" ref="E372:E394" si="97">D372/C372</f>
        <v>0.27296303302508224</v>
      </c>
      <c r="F372" s="16">
        <v>37.085140000000003</v>
      </c>
      <c r="G372" s="17">
        <v>44.918210000000002</v>
      </c>
      <c r="H372" s="17">
        <v>4.1843721399999998</v>
      </c>
      <c r="I372" s="5">
        <f t="shared" ref="I372:I384" si="98">H372/G372</f>
        <v>9.3155362602383301E-2</v>
      </c>
    </row>
    <row r="373" spans="1:9" x14ac:dyDescent="0.25">
      <c r="A373" s="40" t="s">
        <v>41</v>
      </c>
      <c r="B373" s="1">
        <v>69.841965999999999</v>
      </c>
      <c r="C373" s="4">
        <v>70.206733</v>
      </c>
      <c r="D373" s="4">
        <v>27.828018530000001</v>
      </c>
      <c r="E373" s="5">
        <f t="shared" si="97"/>
        <v>0.39637250361728127</v>
      </c>
      <c r="F373" s="16">
        <v>2.5</v>
      </c>
      <c r="G373" s="17">
        <v>2.5102329999999999</v>
      </c>
      <c r="H373" s="17">
        <v>0.86181558999999996</v>
      </c>
      <c r="I373" s="5">
        <f t="shared" si="98"/>
        <v>0.3433209546683515</v>
      </c>
    </row>
    <row r="374" spans="1:9" x14ac:dyDescent="0.25">
      <c r="A374" s="41" t="s">
        <v>42</v>
      </c>
      <c r="B374" s="1">
        <v>2024.526149</v>
      </c>
      <c r="C374" s="4">
        <v>2024.526149</v>
      </c>
      <c r="D374" s="4">
        <v>559.90027221000003</v>
      </c>
      <c r="E374" s="5">
        <f t="shared" si="97"/>
        <v>0.27655867645204718</v>
      </c>
      <c r="F374" s="16">
        <v>1652.6549339999999</v>
      </c>
      <c r="G374" s="17">
        <v>1370.307135</v>
      </c>
      <c r="H374" s="17">
        <v>59.94020166</v>
      </c>
      <c r="I374" s="5">
        <f t="shared" si="98"/>
        <v>4.3742165627707982E-2</v>
      </c>
    </row>
    <row r="375" spans="1:9" x14ac:dyDescent="0.25">
      <c r="A375" s="42" t="s">
        <v>43</v>
      </c>
      <c r="B375" s="1">
        <v>27.853959</v>
      </c>
      <c r="C375" s="4">
        <v>28.053958999999999</v>
      </c>
      <c r="D375" s="4">
        <v>9.6108003699999998</v>
      </c>
      <c r="E375" s="5">
        <f t="shared" si="97"/>
        <v>0.34258267683359772</v>
      </c>
      <c r="F375" s="16">
        <v>1.355</v>
      </c>
      <c r="G375" s="17">
        <v>1.4450000000000001</v>
      </c>
      <c r="H375" s="17">
        <v>0.31725837000000001</v>
      </c>
      <c r="I375" s="5">
        <f t="shared" si="98"/>
        <v>0.21955596539792388</v>
      </c>
    </row>
    <row r="376" spans="1:9" x14ac:dyDescent="0.25">
      <c r="A376" s="42" t="s">
        <v>44</v>
      </c>
      <c r="B376" s="1">
        <v>40.321375000000003</v>
      </c>
      <c r="C376" s="4">
        <v>40.321375000000003</v>
      </c>
      <c r="D376" s="4">
        <v>10.775919050000001</v>
      </c>
      <c r="E376" s="5">
        <f t="shared" si="97"/>
        <v>0.26725078323841883</v>
      </c>
      <c r="F376" s="16">
        <v>670</v>
      </c>
      <c r="G376" s="17">
        <v>903</v>
      </c>
      <c r="H376" s="17">
        <v>178.44861344</v>
      </c>
      <c r="I376" s="5">
        <f t="shared" si="98"/>
        <v>0.19761751211517165</v>
      </c>
    </row>
    <row r="377" spans="1:9" x14ac:dyDescent="0.25">
      <c r="A377" s="40" t="s">
        <v>45</v>
      </c>
      <c r="B377" s="1">
        <v>72.058311000000003</v>
      </c>
      <c r="C377" s="4">
        <v>72.057310999999999</v>
      </c>
      <c r="D377" s="4">
        <v>20.699981709999999</v>
      </c>
      <c r="E377" s="5">
        <f t="shared" si="97"/>
        <v>0.28727108218068254</v>
      </c>
      <c r="F377" s="16">
        <v>44.410527999999999</v>
      </c>
      <c r="G377" s="17">
        <v>44.701528000000003</v>
      </c>
      <c r="H377" s="17">
        <v>12.254958240000001</v>
      </c>
      <c r="I377" s="5">
        <f t="shared" si="98"/>
        <v>0.27415076817955752</v>
      </c>
    </row>
    <row r="378" spans="1:9" x14ac:dyDescent="0.25">
      <c r="A378" s="42" t="s">
        <v>46</v>
      </c>
      <c r="B378" s="1">
        <v>1501.586685</v>
      </c>
      <c r="C378" s="4">
        <v>1501.3129570000001</v>
      </c>
      <c r="D378" s="4">
        <v>460.24127033999997</v>
      </c>
      <c r="E378" s="5">
        <f t="shared" si="97"/>
        <v>0.30655918087836759</v>
      </c>
      <c r="F378" s="16">
        <v>165</v>
      </c>
      <c r="G378" s="17">
        <v>269.51435900000001</v>
      </c>
      <c r="H378" s="17">
        <v>153.09316806999999</v>
      </c>
      <c r="I378" s="5">
        <f t="shared" si="98"/>
        <v>0.56803343850781618</v>
      </c>
    </row>
    <row r="379" spans="1:9" x14ac:dyDescent="0.25">
      <c r="A379" s="43" t="s">
        <v>47</v>
      </c>
      <c r="B379" s="1">
        <v>36.658298000000002</v>
      </c>
      <c r="C379" s="4">
        <v>36.465687000000003</v>
      </c>
      <c r="D379" s="4">
        <v>7.3402255099999998</v>
      </c>
      <c r="E379" s="5">
        <f t="shared" si="97"/>
        <v>0.20129129913279845</v>
      </c>
      <c r="F379" s="16">
        <v>4.7659909999999996</v>
      </c>
      <c r="G379" s="17">
        <v>4.958602</v>
      </c>
      <c r="H379" s="17">
        <v>0.64757613999999997</v>
      </c>
      <c r="I379" s="5">
        <f t="shared" si="98"/>
        <v>0.13059651490480584</v>
      </c>
    </row>
    <row r="380" spans="1:9" x14ac:dyDescent="0.25">
      <c r="A380" s="43" t="s">
        <v>48</v>
      </c>
      <c r="B380" s="1">
        <v>14.696876</v>
      </c>
      <c r="C380" s="4">
        <v>14.696876</v>
      </c>
      <c r="D380" s="4">
        <v>4.4126752300000005</v>
      </c>
      <c r="E380" s="5">
        <f t="shared" si="97"/>
        <v>0.30024579577319699</v>
      </c>
      <c r="F380" s="16">
        <v>103.46250499999999</v>
      </c>
      <c r="G380" s="17">
        <v>103.46250499999999</v>
      </c>
      <c r="H380" s="17">
        <v>31.46651516</v>
      </c>
      <c r="I380" s="5">
        <f t="shared" si="98"/>
        <v>0.30413448002249704</v>
      </c>
    </row>
    <row r="381" spans="1:9" x14ac:dyDescent="0.25">
      <c r="A381" s="43" t="s">
        <v>49</v>
      </c>
      <c r="B381" s="1">
        <v>472.14316400000001</v>
      </c>
      <c r="C381" s="4">
        <v>447.233971</v>
      </c>
      <c r="D381" s="4">
        <v>128.62903366</v>
      </c>
      <c r="E381" s="5">
        <f t="shared" si="97"/>
        <v>0.28761015933648743</v>
      </c>
      <c r="F381" s="16">
        <v>61.446103999999998</v>
      </c>
      <c r="G381" s="17">
        <v>63.348140999999998</v>
      </c>
      <c r="H381" s="17">
        <v>12.97358047</v>
      </c>
      <c r="I381" s="5">
        <f t="shared" si="98"/>
        <v>0.20479812454164995</v>
      </c>
    </row>
    <row r="382" spans="1:9" x14ac:dyDescent="0.25">
      <c r="A382" s="43" t="s">
        <v>50</v>
      </c>
      <c r="B382" s="1">
        <v>116.07855000000001</v>
      </c>
      <c r="C382" s="4">
        <v>115.948395</v>
      </c>
      <c r="D382" s="4">
        <v>30.212160559999997</v>
      </c>
      <c r="E382" s="5">
        <f t="shared" si="97"/>
        <v>0.26056557798838004</v>
      </c>
      <c r="F382" s="16">
        <v>14.910017</v>
      </c>
      <c r="G382" s="17">
        <v>15.140172</v>
      </c>
      <c r="H382" s="17">
        <v>0.25377132000000002</v>
      </c>
      <c r="I382" s="5">
        <f t="shared" si="98"/>
        <v>1.676145555017473E-2</v>
      </c>
    </row>
    <row r="383" spans="1:9" x14ac:dyDescent="0.25">
      <c r="A383" s="43" t="s">
        <v>51</v>
      </c>
      <c r="B383" s="1">
        <v>971.58809499999995</v>
      </c>
      <c r="C383" s="4">
        <v>971.27684799999997</v>
      </c>
      <c r="D383" s="4">
        <v>305.46454650999999</v>
      </c>
      <c r="E383" s="5">
        <f t="shared" si="97"/>
        <v>0.31449791801276417</v>
      </c>
      <c r="F383" s="16">
        <v>61.074300000000001</v>
      </c>
      <c r="G383" s="17">
        <v>61.463054999999997</v>
      </c>
      <c r="H383" s="17">
        <v>13.8895255</v>
      </c>
      <c r="I383" s="5">
        <f t="shared" si="98"/>
        <v>0.22598169746036867</v>
      </c>
    </row>
    <row r="384" spans="1:9" x14ac:dyDescent="0.25">
      <c r="A384" s="43" t="s">
        <v>52</v>
      </c>
      <c r="B384" s="1">
        <v>30.278635000000001</v>
      </c>
      <c r="C384" s="4">
        <v>30.081700000000001</v>
      </c>
      <c r="D384" s="4">
        <v>8.5387844099999999</v>
      </c>
      <c r="E384" s="5">
        <f t="shared" si="97"/>
        <v>0.28385312033561932</v>
      </c>
      <c r="F384" s="16">
        <v>220</v>
      </c>
      <c r="G384" s="17">
        <v>220.14693500000001</v>
      </c>
      <c r="H384" s="17">
        <v>59.801100310000002</v>
      </c>
      <c r="I384" s="5">
        <f t="shared" si="98"/>
        <v>0.27164175740170993</v>
      </c>
    </row>
    <row r="385" spans="1:9" x14ac:dyDescent="0.25">
      <c r="A385" s="43" t="s">
        <v>22</v>
      </c>
      <c r="B385" s="1">
        <v>3.9103210000000002</v>
      </c>
      <c r="C385" s="4">
        <v>3.9103210000000002</v>
      </c>
      <c r="D385" s="4">
        <v>1.29477219</v>
      </c>
      <c r="E385" s="5">
        <f t="shared" si="97"/>
        <v>0.3311165988674587</v>
      </c>
      <c r="F385" s="2" t="s">
        <v>16</v>
      </c>
      <c r="G385" s="3" t="s">
        <v>16</v>
      </c>
      <c r="H385" s="3" t="s">
        <v>16</v>
      </c>
      <c r="I385" s="5" t="s">
        <v>16</v>
      </c>
    </row>
    <row r="386" spans="1:9" x14ac:dyDescent="0.25">
      <c r="A386" s="40" t="s">
        <v>53</v>
      </c>
      <c r="B386" s="1">
        <v>38.447816000000003</v>
      </c>
      <c r="C386" s="4">
        <v>38.609281000000003</v>
      </c>
      <c r="D386" s="4">
        <v>11.457965079999999</v>
      </c>
      <c r="E386" s="5">
        <f t="shared" si="97"/>
        <v>0.29676711876608108</v>
      </c>
      <c r="F386" s="16">
        <v>62.660200000000003</v>
      </c>
      <c r="G386" s="17">
        <v>62.660200000000003</v>
      </c>
      <c r="H386" s="17">
        <v>3.2875459199999999</v>
      </c>
      <c r="I386" s="5">
        <f t="shared" ref="I386:I392" si="99">H386/G386</f>
        <v>5.2466253219747142E-2</v>
      </c>
    </row>
    <row r="387" spans="1:9" x14ac:dyDescent="0.25">
      <c r="A387" s="40" t="s">
        <v>54</v>
      </c>
      <c r="B387" s="1">
        <v>31.659424999999999</v>
      </c>
      <c r="C387" s="4">
        <v>31.659424999999999</v>
      </c>
      <c r="D387" s="4">
        <v>10.600295839999999</v>
      </c>
      <c r="E387" s="5">
        <f t="shared" si="97"/>
        <v>0.33482275309801107</v>
      </c>
      <c r="F387" s="16">
        <v>82.655411000000001</v>
      </c>
      <c r="G387" s="17">
        <v>82.655411000000001</v>
      </c>
      <c r="H387" s="17">
        <v>7.9078042599999998</v>
      </c>
      <c r="I387" s="5">
        <f t="shared" si="99"/>
        <v>9.5671948930240031E-2</v>
      </c>
    </row>
    <row r="388" spans="1:9" x14ac:dyDescent="0.25">
      <c r="A388" s="40" t="s">
        <v>114</v>
      </c>
      <c r="B388" s="1">
        <v>9.6427960000000006</v>
      </c>
      <c r="C388" s="4">
        <v>9.6427960000000006</v>
      </c>
      <c r="D388" s="4">
        <v>1.96011559</v>
      </c>
      <c r="E388" s="5">
        <f t="shared" si="97"/>
        <v>0.20327253526881622</v>
      </c>
      <c r="F388" s="16">
        <v>1.8081149999999999</v>
      </c>
      <c r="G388" s="17">
        <v>1.8081149999999999</v>
      </c>
      <c r="H388" s="17">
        <v>0.36601435999999998</v>
      </c>
      <c r="I388" s="5">
        <f t="shared" si="99"/>
        <v>0.20242869507747019</v>
      </c>
    </row>
    <row r="389" spans="1:9" x14ac:dyDescent="0.25">
      <c r="A389" s="43" t="s">
        <v>17</v>
      </c>
      <c r="B389" s="1">
        <v>344.28504299999997</v>
      </c>
      <c r="C389" s="4">
        <v>338.32261399999999</v>
      </c>
      <c r="D389" s="4">
        <v>91.314232150000009</v>
      </c>
      <c r="E389" s="5">
        <f t="shared" si="97"/>
        <v>0.26990283348307309</v>
      </c>
      <c r="F389" s="16">
        <v>6.9494300000000004</v>
      </c>
      <c r="G389" s="17">
        <v>12.836859</v>
      </c>
      <c r="H389" s="17">
        <v>3.7226525000000001</v>
      </c>
      <c r="I389" s="5">
        <f t="shared" si="99"/>
        <v>0.289997148056234</v>
      </c>
    </row>
    <row r="390" spans="1:9" x14ac:dyDescent="0.25">
      <c r="A390" s="43" t="s">
        <v>21</v>
      </c>
      <c r="B390" s="1">
        <v>276.57224000000002</v>
      </c>
      <c r="C390" s="4">
        <v>273.66423600000002</v>
      </c>
      <c r="D390" s="4">
        <v>80.716812640000001</v>
      </c>
      <c r="E390" s="5">
        <f t="shared" si="97"/>
        <v>0.29494834187979169</v>
      </c>
      <c r="F390" s="2">
        <v>0</v>
      </c>
      <c r="G390" s="3">
        <v>2.7580040000000001</v>
      </c>
      <c r="H390" s="3">
        <v>1.48778082</v>
      </c>
      <c r="I390" s="5">
        <f t="shared" si="99"/>
        <v>0.53944113931669424</v>
      </c>
    </row>
    <row r="391" spans="1:9" x14ac:dyDescent="0.25">
      <c r="A391" s="40" t="s">
        <v>20</v>
      </c>
      <c r="B391" s="1">
        <v>13.366773999999999</v>
      </c>
      <c r="C391" s="4">
        <v>13.148609</v>
      </c>
      <c r="D391" s="4">
        <v>3.0557907000000002</v>
      </c>
      <c r="E391" s="5">
        <f t="shared" si="97"/>
        <v>0.23240410449500781</v>
      </c>
      <c r="F391" s="31">
        <v>0</v>
      </c>
      <c r="G391" s="32">
        <v>0.218165</v>
      </c>
      <c r="H391" s="32">
        <v>2.2921340000000002E-2</v>
      </c>
      <c r="I391" s="5">
        <f t="shared" si="99"/>
        <v>0.10506424036852842</v>
      </c>
    </row>
    <row r="392" spans="1:9" x14ac:dyDescent="0.25">
      <c r="A392" s="43" t="s">
        <v>24</v>
      </c>
      <c r="B392" s="1">
        <v>112.648233</v>
      </c>
      <c r="C392" s="4">
        <v>111.94456</v>
      </c>
      <c r="D392" s="4">
        <v>33.803979409999997</v>
      </c>
      <c r="E392" s="5">
        <f t="shared" si="97"/>
        <v>0.30197072023866095</v>
      </c>
      <c r="F392" s="2">
        <v>0</v>
      </c>
      <c r="G392" s="3">
        <v>0.70367299999999999</v>
      </c>
      <c r="H392" s="3">
        <v>0.40184434999999996</v>
      </c>
      <c r="I392" s="5">
        <f t="shared" si="99"/>
        <v>0.57106688760262214</v>
      </c>
    </row>
    <row r="393" spans="1:9" x14ac:dyDescent="0.25">
      <c r="A393" s="43" t="s">
        <v>15</v>
      </c>
      <c r="B393" s="1">
        <v>10.373492000000001</v>
      </c>
      <c r="C393" s="4">
        <v>10.073992000000001</v>
      </c>
      <c r="D393" s="4">
        <v>3.2586725099999998</v>
      </c>
      <c r="E393" s="5">
        <f t="shared" si="97"/>
        <v>0.32347380363216482</v>
      </c>
      <c r="F393" s="31" t="s">
        <v>16</v>
      </c>
      <c r="G393" s="32" t="s">
        <v>16</v>
      </c>
      <c r="H393" s="32" t="s">
        <v>16</v>
      </c>
      <c r="I393" s="5" t="s">
        <v>16</v>
      </c>
    </row>
    <row r="394" spans="1:9" x14ac:dyDescent="0.25">
      <c r="A394" s="40" t="s">
        <v>55</v>
      </c>
      <c r="B394" s="1">
        <v>3.2429999999999999</v>
      </c>
      <c r="C394" s="4">
        <v>3.2429999999999999</v>
      </c>
      <c r="D394" s="4">
        <v>0.77355496999999995</v>
      </c>
      <c r="E394" s="5">
        <f t="shared" si="97"/>
        <v>0.23853067221708293</v>
      </c>
      <c r="F394" s="31" t="s">
        <v>16</v>
      </c>
      <c r="G394" s="32" t="s">
        <v>16</v>
      </c>
      <c r="H394" s="32" t="s">
        <v>16</v>
      </c>
      <c r="I394" s="5" t="s">
        <v>16</v>
      </c>
    </row>
    <row r="395" spans="1:9" x14ac:dyDescent="0.25">
      <c r="A395" s="40" t="s">
        <v>18</v>
      </c>
      <c r="B395" s="1">
        <v>41.282142</v>
      </c>
      <c r="C395" s="4">
        <v>41.282142</v>
      </c>
      <c r="D395" s="4">
        <v>13.374004060000001</v>
      </c>
      <c r="E395" s="5">
        <f>D395/C395</f>
        <v>0.32396584605517809</v>
      </c>
      <c r="F395" s="31" t="s">
        <v>16</v>
      </c>
      <c r="G395" s="32" t="s">
        <v>16</v>
      </c>
      <c r="H395" s="32" t="s">
        <v>16</v>
      </c>
      <c r="I395" s="5" t="s">
        <v>16</v>
      </c>
    </row>
    <row r="396" spans="1:9" x14ac:dyDescent="0.25">
      <c r="A396" s="40" t="s">
        <v>23</v>
      </c>
      <c r="B396" s="1">
        <v>4.9702279999999996</v>
      </c>
      <c r="C396" s="4">
        <v>4.9582280000000001</v>
      </c>
      <c r="D396" s="4">
        <v>1.5416558300000001</v>
      </c>
      <c r="E396" s="5">
        <f t="shared" ref="E396:E398" si="100">D396/C396</f>
        <v>0.31092878947882185</v>
      </c>
      <c r="F396" s="31">
        <v>0</v>
      </c>
      <c r="G396" s="32">
        <v>1.2E-2</v>
      </c>
      <c r="H396" s="32">
        <v>6.9624300000000004E-3</v>
      </c>
      <c r="I396" s="5">
        <f t="shared" ref="I396:I398" si="101">H396/G396</f>
        <v>0.58020250000000007</v>
      </c>
    </row>
    <row r="397" spans="1:9" x14ac:dyDescent="0.25">
      <c r="A397" s="42" t="s">
        <v>14</v>
      </c>
      <c r="B397" s="1">
        <v>5.8384419999999997</v>
      </c>
      <c r="C397" s="4">
        <v>5.7659849999999997</v>
      </c>
      <c r="D397" s="4">
        <v>1.5888454699999999</v>
      </c>
      <c r="E397" s="5">
        <f t="shared" si="100"/>
        <v>0.27555490865827781</v>
      </c>
      <c r="F397" s="31">
        <v>0</v>
      </c>
      <c r="G397" s="32">
        <v>7.2456999999999994E-2</v>
      </c>
      <c r="H397" s="32">
        <v>6.9222439999999996E-2</v>
      </c>
      <c r="I397" s="5">
        <f t="shared" si="101"/>
        <v>0.95535890252149558</v>
      </c>
    </row>
    <row r="398" spans="1:9" x14ac:dyDescent="0.25">
      <c r="A398" s="42" t="s">
        <v>31</v>
      </c>
      <c r="B398" s="1">
        <v>7.0458920000000003</v>
      </c>
      <c r="C398" s="4">
        <v>7.5048680000000001</v>
      </c>
      <c r="D398" s="4">
        <v>2.8506076600000001</v>
      </c>
      <c r="E398" s="5">
        <f t="shared" si="100"/>
        <v>0.37983448343128756</v>
      </c>
      <c r="F398" s="31">
        <v>0.23231499999999999</v>
      </c>
      <c r="G398" s="32">
        <v>0.23231499999999999</v>
      </c>
      <c r="H398" s="32">
        <v>4.227711E-2</v>
      </c>
      <c r="I398" s="5">
        <f t="shared" si="101"/>
        <v>0.1819818350085014</v>
      </c>
    </row>
    <row r="399" spans="1:9" ht="15.75" thickBot="1" x14ac:dyDescent="0.3">
      <c r="A399" s="44" t="s">
        <v>25</v>
      </c>
      <c r="B399" s="24">
        <v>5605.1886679999998</v>
      </c>
      <c r="C399" s="25">
        <v>5605.1886679999998</v>
      </c>
      <c r="D399" s="25">
        <v>2866.8787197600004</v>
      </c>
      <c r="E399" s="8">
        <f>D399/C399</f>
        <v>0.51146872827439327</v>
      </c>
      <c r="F399" s="79" t="s">
        <v>16</v>
      </c>
      <c r="G399" s="80" t="s">
        <v>16</v>
      </c>
      <c r="H399" s="80" t="s">
        <v>16</v>
      </c>
      <c r="I399" s="8" t="s">
        <v>16</v>
      </c>
    </row>
    <row r="400" spans="1:9" ht="15.75" thickBot="1" x14ac:dyDescent="0.3">
      <c r="A400" s="49" t="s">
        <v>34</v>
      </c>
      <c r="B400" s="86">
        <f>SUM(B401:B444)</f>
        <v>6605.0458559999997</v>
      </c>
      <c r="C400" s="87">
        <f>SUM(C401:C444)</f>
        <v>6604.4361389999985</v>
      </c>
      <c r="D400" s="87">
        <f>SUM(D401:D444)</f>
        <v>1889.1271666600003</v>
      </c>
      <c r="E400" s="88">
        <f>D400/C400</f>
        <v>0.28603912989702096</v>
      </c>
      <c r="F400" s="70">
        <f>SUM(F401:F444)</f>
        <v>3263.0961980000006</v>
      </c>
      <c r="G400" s="33">
        <f>SUM(G401:G444)</f>
        <v>3267.1116150000007</v>
      </c>
      <c r="H400" s="33">
        <f>SUM(H401:H444)</f>
        <v>1530.7362277599993</v>
      </c>
      <c r="I400" s="88">
        <f>H400/G400</f>
        <v>0.46852890508302975</v>
      </c>
    </row>
    <row r="401" spans="1:9" x14ac:dyDescent="0.25">
      <c r="A401" s="83" t="s">
        <v>56</v>
      </c>
      <c r="B401" s="20">
        <v>7.2418570000000004</v>
      </c>
      <c r="C401" s="21">
        <v>7.2418570000000004</v>
      </c>
      <c r="D401" s="21">
        <v>1.7134141399999998</v>
      </c>
      <c r="E401" s="28">
        <f>D401/C401</f>
        <v>0.23659872598975645</v>
      </c>
      <c r="F401" s="92" t="s">
        <v>16</v>
      </c>
      <c r="G401" s="81" t="s">
        <v>16</v>
      </c>
      <c r="H401" s="81" t="s">
        <v>16</v>
      </c>
      <c r="I401" s="7" t="s">
        <v>16</v>
      </c>
    </row>
    <row r="402" spans="1:9" x14ac:dyDescent="0.25">
      <c r="A402" s="40" t="s">
        <v>57</v>
      </c>
      <c r="B402" s="1">
        <v>56.318798000000001</v>
      </c>
      <c r="C402" s="4">
        <v>56.278798000000002</v>
      </c>
      <c r="D402" s="4">
        <v>10.33534633</v>
      </c>
      <c r="E402" s="29">
        <f>D402/C402</f>
        <v>0.18364547035990356</v>
      </c>
      <c r="F402" s="31">
        <v>14.691345</v>
      </c>
      <c r="G402" s="32">
        <v>14.731344999999999</v>
      </c>
      <c r="H402" s="32">
        <v>1.2845285399999999</v>
      </c>
      <c r="I402" s="5">
        <f>H402/G402</f>
        <v>8.7196962667020567E-2</v>
      </c>
    </row>
    <row r="403" spans="1:9" x14ac:dyDescent="0.25">
      <c r="A403" s="40" t="s">
        <v>58</v>
      </c>
      <c r="B403" s="1">
        <v>25.2</v>
      </c>
      <c r="C403" s="4">
        <v>25.2</v>
      </c>
      <c r="D403" s="4">
        <v>8.4307620399999994</v>
      </c>
      <c r="E403" s="29">
        <f t="shared" ref="E403:E406" si="102">D403/C403</f>
        <v>0.33455404920634918</v>
      </c>
      <c r="F403" s="31">
        <v>3.3</v>
      </c>
      <c r="G403" s="32">
        <v>3.3</v>
      </c>
      <c r="H403" s="32">
        <v>1.0833803899999999</v>
      </c>
      <c r="I403" s="5">
        <f t="shared" ref="I403:I410" si="103">H403/G403</f>
        <v>0.32829708787878786</v>
      </c>
    </row>
    <row r="404" spans="1:9" x14ac:dyDescent="0.25">
      <c r="A404" s="40" t="s">
        <v>59</v>
      </c>
      <c r="B404" s="1">
        <v>14.820276</v>
      </c>
      <c r="C404" s="4">
        <v>14.820276</v>
      </c>
      <c r="D404" s="4">
        <v>3.98369024</v>
      </c>
      <c r="E404" s="29">
        <f t="shared" si="102"/>
        <v>0.26880000345472649</v>
      </c>
      <c r="F404" s="31">
        <v>3.57</v>
      </c>
      <c r="G404" s="32">
        <v>3.77</v>
      </c>
      <c r="H404" s="32">
        <v>0.29853398999999997</v>
      </c>
      <c r="I404" s="5">
        <f t="shared" si="103"/>
        <v>7.9186734748010607E-2</v>
      </c>
    </row>
    <row r="405" spans="1:9" x14ac:dyDescent="0.25">
      <c r="A405" s="40" t="s">
        <v>60</v>
      </c>
      <c r="B405" s="1">
        <v>41.331200000000003</v>
      </c>
      <c r="C405" s="4">
        <v>41.2562</v>
      </c>
      <c r="D405" s="4">
        <v>10.46952892</v>
      </c>
      <c r="E405" s="29">
        <f t="shared" si="102"/>
        <v>0.25376861950446239</v>
      </c>
      <c r="F405" s="31">
        <v>6.1849999999999996</v>
      </c>
      <c r="G405" s="32">
        <v>6.1849999999999996</v>
      </c>
      <c r="H405" s="32">
        <v>1.0685399899999999</v>
      </c>
      <c r="I405" s="5">
        <f t="shared" si="103"/>
        <v>0.17276313500404203</v>
      </c>
    </row>
    <row r="406" spans="1:9" x14ac:dyDescent="0.25">
      <c r="A406" s="40" t="s">
        <v>38</v>
      </c>
      <c r="B406" s="1">
        <v>5354.2089999999998</v>
      </c>
      <c r="C406" s="4">
        <v>5354.2089999999998</v>
      </c>
      <c r="D406" s="4">
        <v>1551.7863134000002</v>
      </c>
      <c r="E406" s="29">
        <f t="shared" si="102"/>
        <v>0.28982550240380983</v>
      </c>
      <c r="F406" s="31">
        <v>461.483</v>
      </c>
      <c r="G406" s="32">
        <v>461.483</v>
      </c>
      <c r="H406" s="32">
        <v>258.15329647999999</v>
      </c>
      <c r="I406" s="5">
        <f t="shared" si="103"/>
        <v>0.55939936353018416</v>
      </c>
    </row>
    <row r="407" spans="1:9" x14ac:dyDescent="0.25">
      <c r="A407" s="40" t="s">
        <v>113</v>
      </c>
      <c r="B407" s="2" t="s">
        <v>16</v>
      </c>
      <c r="C407" s="3" t="s">
        <v>16</v>
      </c>
      <c r="D407" s="3" t="s">
        <v>16</v>
      </c>
      <c r="E407" s="29" t="s">
        <v>16</v>
      </c>
      <c r="F407" s="31">
        <v>1505.885</v>
      </c>
      <c r="G407" s="32">
        <v>1505.885</v>
      </c>
      <c r="H407" s="32">
        <v>992.92862555999989</v>
      </c>
      <c r="I407" s="5">
        <f t="shared" si="103"/>
        <v>0.65936550637000824</v>
      </c>
    </row>
    <row r="408" spans="1:9" x14ac:dyDescent="0.25">
      <c r="A408" s="40" t="s">
        <v>61</v>
      </c>
      <c r="B408" s="1">
        <v>15.709218999999999</v>
      </c>
      <c r="C408" s="4">
        <v>15.709218999999999</v>
      </c>
      <c r="D408" s="4">
        <v>4.4184885199999995</v>
      </c>
      <c r="E408" s="29">
        <f t="shared" ref="E408:E444" si="104">D408/C408</f>
        <v>0.28126723040782609</v>
      </c>
      <c r="F408" s="31">
        <v>23.704000000000001</v>
      </c>
      <c r="G408" s="32">
        <v>23.704000000000001</v>
      </c>
      <c r="H408" s="32">
        <v>0.51510740999999993</v>
      </c>
      <c r="I408" s="5">
        <f t="shared" si="103"/>
        <v>2.1730822224097196E-2</v>
      </c>
    </row>
    <row r="409" spans="1:9" ht="15" customHeight="1" x14ac:dyDescent="0.25">
      <c r="A409" s="40" t="s">
        <v>104</v>
      </c>
      <c r="B409" s="2">
        <v>7.1972500000000004</v>
      </c>
      <c r="C409" s="4">
        <v>7.1972500000000004</v>
      </c>
      <c r="D409" s="4">
        <v>1.6722758200000001</v>
      </c>
      <c r="E409" s="29">
        <f t="shared" si="104"/>
        <v>0.23234927507033937</v>
      </c>
      <c r="F409" s="31">
        <v>1.9810000000000001</v>
      </c>
      <c r="G409" s="32">
        <v>1.9810000000000001</v>
      </c>
      <c r="H409" s="32">
        <v>7.2519249999999993E-2</v>
      </c>
      <c r="I409" s="5">
        <f t="shared" si="103"/>
        <v>3.6607395254921751E-2</v>
      </c>
    </row>
    <row r="410" spans="1:9" x14ac:dyDescent="0.25">
      <c r="A410" s="40" t="s">
        <v>62</v>
      </c>
      <c r="B410" s="1">
        <v>9.6336790000000008</v>
      </c>
      <c r="C410" s="4">
        <v>9.6336790000000008</v>
      </c>
      <c r="D410" s="4">
        <v>2.4837798499999999</v>
      </c>
      <c r="E410" s="29">
        <f t="shared" si="104"/>
        <v>0.25782256705875289</v>
      </c>
      <c r="F410" s="31">
        <v>0</v>
      </c>
      <c r="G410" s="32">
        <v>3</v>
      </c>
      <c r="H410" s="32">
        <v>0</v>
      </c>
      <c r="I410" s="5">
        <f t="shared" si="103"/>
        <v>0</v>
      </c>
    </row>
    <row r="411" spans="1:9" x14ac:dyDescent="0.25">
      <c r="A411" s="40" t="s">
        <v>63</v>
      </c>
      <c r="B411" s="1">
        <v>1.6757</v>
      </c>
      <c r="C411" s="4">
        <v>1.6757</v>
      </c>
      <c r="D411" s="4">
        <v>0.48481653000000002</v>
      </c>
      <c r="E411" s="29">
        <f t="shared" si="104"/>
        <v>0.28932179387718565</v>
      </c>
      <c r="F411" s="31" t="s">
        <v>16</v>
      </c>
      <c r="G411" s="32" t="s">
        <v>16</v>
      </c>
      <c r="H411" s="32" t="s">
        <v>16</v>
      </c>
      <c r="I411" s="5" t="s">
        <v>16</v>
      </c>
    </row>
    <row r="412" spans="1:9" x14ac:dyDescent="0.25">
      <c r="A412" s="40" t="s">
        <v>28</v>
      </c>
      <c r="B412" s="1">
        <v>19.21</v>
      </c>
      <c r="C412" s="4">
        <v>19.21</v>
      </c>
      <c r="D412" s="4">
        <v>4.0144859500000001</v>
      </c>
      <c r="E412" s="29">
        <f t="shared" si="104"/>
        <v>0.20897896668401875</v>
      </c>
      <c r="F412" s="31">
        <v>482.71570000000003</v>
      </c>
      <c r="G412" s="32">
        <v>482.71570000000003</v>
      </c>
      <c r="H412" s="32">
        <v>93.588967909999994</v>
      </c>
      <c r="I412" s="5">
        <f t="shared" ref="I412:I414" si="105">H412/G412</f>
        <v>0.19388009942498244</v>
      </c>
    </row>
    <row r="413" spans="1:9" x14ac:dyDescent="0.25">
      <c r="A413" s="40" t="s">
        <v>64</v>
      </c>
      <c r="B413" s="1">
        <v>6.8670949999999999</v>
      </c>
      <c r="C413" s="4">
        <v>6.8670949999999999</v>
      </c>
      <c r="D413" s="4">
        <v>1.7308938</v>
      </c>
      <c r="E413" s="29">
        <f t="shared" si="104"/>
        <v>0.25205618969884647</v>
      </c>
      <c r="F413" s="31">
        <v>5.2214020000000003</v>
      </c>
      <c r="G413" s="32">
        <v>5.2214020000000003</v>
      </c>
      <c r="H413" s="32">
        <v>1.1800000000000001E-3</v>
      </c>
      <c r="I413" s="5">
        <f t="shared" si="105"/>
        <v>2.2599294212550576E-4</v>
      </c>
    </row>
    <row r="414" spans="1:9" x14ac:dyDescent="0.25">
      <c r="A414" s="40" t="s">
        <v>108</v>
      </c>
      <c r="B414" s="1">
        <v>14.573223</v>
      </c>
      <c r="C414" s="4">
        <v>14.573223</v>
      </c>
      <c r="D414" s="4">
        <v>4.2496156900000006</v>
      </c>
      <c r="E414" s="29">
        <f t="shared" si="104"/>
        <v>0.29160438222896889</v>
      </c>
      <c r="F414" s="31">
        <v>9.4380000000000006</v>
      </c>
      <c r="G414" s="32">
        <v>9.4380000000000006</v>
      </c>
      <c r="H414" s="32">
        <v>0.89692932999999997</v>
      </c>
      <c r="I414" s="5">
        <f t="shared" si="105"/>
        <v>9.5033834498834485E-2</v>
      </c>
    </row>
    <row r="415" spans="1:9" x14ac:dyDescent="0.25">
      <c r="A415" s="40" t="s">
        <v>109</v>
      </c>
      <c r="B415" s="1">
        <v>11.420019999999999</v>
      </c>
      <c r="C415" s="4">
        <v>11.420019999999999</v>
      </c>
      <c r="D415" s="4">
        <v>3.13856863</v>
      </c>
      <c r="E415" s="29">
        <f t="shared" si="104"/>
        <v>0.27483039696953249</v>
      </c>
      <c r="F415" s="31" t="s">
        <v>16</v>
      </c>
      <c r="G415" s="32" t="s">
        <v>16</v>
      </c>
      <c r="H415" s="32" t="s">
        <v>16</v>
      </c>
      <c r="I415" s="5" t="s">
        <v>16</v>
      </c>
    </row>
    <row r="416" spans="1:9" x14ac:dyDescent="0.25">
      <c r="A416" s="40" t="s">
        <v>65</v>
      </c>
      <c r="B416" s="1">
        <v>4.6003030000000003</v>
      </c>
      <c r="C416" s="4">
        <v>4.6003030000000003</v>
      </c>
      <c r="D416" s="4">
        <v>1.1868084299999999</v>
      </c>
      <c r="E416" s="29">
        <f t="shared" si="104"/>
        <v>0.25798483925950094</v>
      </c>
      <c r="F416" s="2" t="s">
        <v>16</v>
      </c>
      <c r="G416" s="3" t="s">
        <v>16</v>
      </c>
      <c r="H416" s="3" t="s">
        <v>16</v>
      </c>
      <c r="I416" s="5" t="s">
        <v>16</v>
      </c>
    </row>
    <row r="417" spans="1:9" x14ac:dyDescent="0.25">
      <c r="A417" s="40" t="s">
        <v>66</v>
      </c>
      <c r="B417" s="1">
        <v>2.251979</v>
      </c>
      <c r="C417" s="4">
        <v>2.251979</v>
      </c>
      <c r="D417" s="4">
        <v>0.7618069300000001</v>
      </c>
      <c r="E417" s="29">
        <f t="shared" si="104"/>
        <v>0.33828331880537077</v>
      </c>
      <c r="F417" s="31" t="s">
        <v>16</v>
      </c>
      <c r="G417" s="32" t="s">
        <v>16</v>
      </c>
      <c r="H417" s="32" t="s">
        <v>16</v>
      </c>
      <c r="I417" s="5" t="s">
        <v>16</v>
      </c>
    </row>
    <row r="418" spans="1:9" x14ac:dyDescent="0.25">
      <c r="A418" s="40" t="s">
        <v>36</v>
      </c>
      <c r="B418" s="1">
        <v>4.2613219999999998</v>
      </c>
      <c r="C418" s="4">
        <v>4.2613219999999998</v>
      </c>
      <c r="D418" s="4">
        <v>1.1108629800000001</v>
      </c>
      <c r="E418" s="29">
        <f t="shared" si="104"/>
        <v>0.26068505970682337</v>
      </c>
      <c r="F418" s="31" t="s">
        <v>16</v>
      </c>
      <c r="G418" s="32" t="s">
        <v>16</v>
      </c>
      <c r="H418" s="32" t="s">
        <v>16</v>
      </c>
      <c r="I418" s="5" t="s">
        <v>16</v>
      </c>
    </row>
    <row r="419" spans="1:9" ht="15.75" thickBot="1" x14ac:dyDescent="0.3">
      <c r="A419" s="48" t="s">
        <v>67</v>
      </c>
      <c r="B419" s="24">
        <v>18.043901999999999</v>
      </c>
      <c r="C419" s="25">
        <v>17.930475999999999</v>
      </c>
      <c r="D419" s="25">
        <v>4.5179533799999998</v>
      </c>
      <c r="E419" s="30">
        <f t="shared" si="104"/>
        <v>0.25197063256993291</v>
      </c>
      <c r="F419" s="98">
        <v>5.5846520000000002</v>
      </c>
      <c r="G419" s="75">
        <v>5.6980779999999998</v>
      </c>
      <c r="H419" s="75">
        <v>0.45375367</v>
      </c>
      <c r="I419" s="8">
        <f t="shared" ref="I419:I421" si="106">H419/G419</f>
        <v>7.9632758624925817E-2</v>
      </c>
    </row>
    <row r="420" spans="1:9" x14ac:dyDescent="0.25">
      <c r="A420" s="83" t="s">
        <v>68</v>
      </c>
      <c r="B420" s="20">
        <v>9.7409119999999998</v>
      </c>
      <c r="C420" s="21">
        <v>9.7409119999999998</v>
      </c>
      <c r="D420" s="21">
        <v>2.7317141899999999</v>
      </c>
      <c r="E420" s="28">
        <f t="shared" si="104"/>
        <v>0.28043721060204629</v>
      </c>
      <c r="F420" s="92">
        <v>73.559088000000003</v>
      </c>
      <c r="G420" s="81">
        <v>73.559088000000003</v>
      </c>
      <c r="H420" s="81">
        <v>13.077229539999999</v>
      </c>
      <c r="I420" s="7">
        <f t="shared" si="106"/>
        <v>0.17777857088168356</v>
      </c>
    </row>
    <row r="421" spans="1:9" x14ac:dyDescent="0.25">
      <c r="A421" s="40" t="s">
        <v>69</v>
      </c>
      <c r="B421" s="1">
        <v>8.1391380000000009</v>
      </c>
      <c r="C421" s="4">
        <v>8.1391380000000009</v>
      </c>
      <c r="D421" s="4">
        <v>2.3088209500000003</v>
      </c>
      <c r="E421" s="29">
        <f t="shared" si="104"/>
        <v>0.28366897698503207</v>
      </c>
      <c r="F421" s="2">
        <v>0</v>
      </c>
      <c r="G421" s="3">
        <v>0.38069999999999998</v>
      </c>
      <c r="H421" s="3">
        <v>0</v>
      </c>
      <c r="I421" s="5">
        <f t="shared" si="106"/>
        <v>0</v>
      </c>
    </row>
    <row r="422" spans="1:9" x14ac:dyDescent="0.25">
      <c r="A422" s="40" t="s">
        <v>70</v>
      </c>
      <c r="B422" s="1">
        <v>58.077136000000003</v>
      </c>
      <c r="C422" s="4">
        <v>58.077136000000003</v>
      </c>
      <c r="D422" s="4">
        <v>11.20622359</v>
      </c>
      <c r="E422" s="29">
        <f t="shared" si="104"/>
        <v>0.1929541358582145</v>
      </c>
      <c r="F422" s="31">
        <v>149.922864</v>
      </c>
      <c r="G422" s="32">
        <v>149.922864</v>
      </c>
      <c r="H422" s="32">
        <v>55.049570899999999</v>
      </c>
      <c r="I422" s="5">
        <f t="shared" ref="I422:I426" si="107">H422/G422</f>
        <v>0.36718596104193951</v>
      </c>
    </row>
    <row r="423" spans="1:9" x14ac:dyDescent="0.25">
      <c r="A423" s="40" t="s">
        <v>103</v>
      </c>
      <c r="B423" s="1">
        <v>22.237897</v>
      </c>
      <c r="C423" s="4">
        <v>22.237897</v>
      </c>
      <c r="D423" s="4">
        <v>5.7148111699999999</v>
      </c>
      <c r="E423" s="29">
        <f t="shared" si="104"/>
        <v>0.25698523426023601</v>
      </c>
      <c r="F423" s="31">
        <v>100.162103</v>
      </c>
      <c r="G423" s="32">
        <v>100.06210299999999</v>
      </c>
      <c r="H423" s="32">
        <v>22.607423649999998</v>
      </c>
      <c r="I423" s="5">
        <f t="shared" si="107"/>
        <v>0.22593392475470958</v>
      </c>
    </row>
    <row r="424" spans="1:9" x14ac:dyDescent="0.25">
      <c r="A424" s="40" t="s">
        <v>71</v>
      </c>
      <c r="B424" s="1">
        <v>17.88</v>
      </c>
      <c r="C424" s="4">
        <v>17.88</v>
      </c>
      <c r="D424" s="4">
        <v>4.6203775599999997</v>
      </c>
      <c r="E424" s="29">
        <f t="shared" si="104"/>
        <v>0.25841037807606265</v>
      </c>
      <c r="F424" s="2">
        <v>51.12</v>
      </c>
      <c r="G424" s="3">
        <v>51.12</v>
      </c>
      <c r="H424" s="3">
        <v>2.0147463500000002</v>
      </c>
      <c r="I424" s="5">
        <f t="shared" si="107"/>
        <v>3.9412096048513312E-2</v>
      </c>
    </row>
    <row r="425" spans="1:9" x14ac:dyDescent="0.25">
      <c r="A425" s="40" t="s">
        <v>72</v>
      </c>
      <c r="B425" s="1">
        <v>76.002077</v>
      </c>
      <c r="C425" s="4">
        <v>76.002077</v>
      </c>
      <c r="D425" s="4">
        <v>20.45210376</v>
      </c>
      <c r="E425" s="29">
        <f t="shared" si="104"/>
        <v>0.26909927422115054</v>
      </c>
      <c r="F425" s="2">
        <v>3.4979230000000001</v>
      </c>
      <c r="G425" s="3">
        <v>3.4979230000000001</v>
      </c>
      <c r="H425" s="3">
        <v>0.55737576</v>
      </c>
      <c r="I425" s="5">
        <f t="shared" si="107"/>
        <v>0.1593447768861693</v>
      </c>
    </row>
    <row r="426" spans="1:9" x14ac:dyDescent="0.25">
      <c r="A426" s="40" t="s">
        <v>73</v>
      </c>
      <c r="B426" s="1">
        <v>4.0511309999999998</v>
      </c>
      <c r="C426" s="4">
        <v>4.0446309999999999</v>
      </c>
      <c r="D426" s="4">
        <v>1.0803210000000001</v>
      </c>
      <c r="E426" s="29">
        <f t="shared" si="104"/>
        <v>0.26710001480975648</v>
      </c>
      <c r="F426" s="31">
        <v>0</v>
      </c>
      <c r="G426" s="32">
        <v>6.4999999999999997E-3</v>
      </c>
      <c r="H426" s="32">
        <v>3.6206900000000002E-3</v>
      </c>
      <c r="I426" s="5">
        <f t="shared" si="107"/>
        <v>0.55702923076923083</v>
      </c>
    </row>
    <row r="427" spans="1:9" x14ac:dyDescent="0.25">
      <c r="A427" s="42" t="s">
        <v>74</v>
      </c>
      <c r="B427" s="1">
        <v>16.346499999999999</v>
      </c>
      <c r="C427" s="4">
        <v>16.20017</v>
      </c>
      <c r="D427" s="4">
        <v>3.9212002999999997</v>
      </c>
      <c r="E427" s="29">
        <f t="shared" si="104"/>
        <v>0.24204686123664132</v>
      </c>
      <c r="F427" s="31">
        <v>0.35</v>
      </c>
      <c r="G427" s="32">
        <v>0.49632999999999999</v>
      </c>
      <c r="H427" s="32">
        <v>0.15134400000000001</v>
      </c>
      <c r="I427" s="5">
        <f t="shared" ref="I427:I432" si="108">H427/G427</f>
        <v>0.30492615799971795</v>
      </c>
    </row>
    <row r="428" spans="1:9" x14ac:dyDescent="0.25">
      <c r="A428" s="40" t="s">
        <v>75</v>
      </c>
      <c r="B428" s="1">
        <v>9.8686980000000002</v>
      </c>
      <c r="C428" s="4">
        <v>9.8686980000000002</v>
      </c>
      <c r="D428" s="4">
        <v>2.8354937200000001</v>
      </c>
      <c r="E428" s="29">
        <f t="shared" si="104"/>
        <v>0.28732196688965456</v>
      </c>
      <c r="F428" s="2">
        <v>26.377255000000002</v>
      </c>
      <c r="G428" s="3">
        <v>26.377255000000002</v>
      </c>
      <c r="H428" s="3">
        <v>11.59073873</v>
      </c>
      <c r="I428" s="5">
        <f t="shared" si="108"/>
        <v>0.43942171882555631</v>
      </c>
    </row>
    <row r="429" spans="1:9" x14ac:dyDescent="0.25">
      <c r="A429" s="84" t="s">
        <v>76</v>
      </c>
      <c r="B429" s="1">
        <v>5.4049899999999997</v>
      </c>
      <c r="C429" s="4">
        <v>5.4049899999999997</v>
      </c>
      <c r="D429" s="4">
        <v>1.3938326399999998</v>
      </c>
      <c r="E429" s="29">
        <f t="shared" si="104"/>
        <v>0.25787885639011354</v>
      </c>
      <c r="F429" s="31">
        <v>19.7</v>
      </c>
      <c r="G429" s="32">
        <v>19.7</v>
      </c>
      <c r="H429" s="32">
        <v>1.0532314199999999</v>
      </c>
      <c r="I429" s="5">
        <f t="shared" si="108"/>
        <v>5.3463523857868019E-2</v>
      </c>
    </row>
    <row r="430" spans="1:9" x14ac:dyDescent="0.25">
      <c r="A430" s="84" t="s">
        <v>110</v>
      </c>
      <c r="B430" s="1">
        <v>41.170299999999997</v>
      </c>
      <c r="C430" s="4">
        <v>41.045299999999997</v>
      </c>
      <c r="D430" s="4">
        <v>10.45853748</v>
      </c>
      <c r="E430" s="29">
        <f t="shared" si="104"/>
        <v>0.25480475182298584</v>
      </c>
      <c r="F430" s="31">
        <v>156.37062599999999</v>
      </c>
      <c r="G430" s="32">
        <v>156.49562599999999</v>
      </c>
      <c r="H430" s="32">
        <v>64.660260620000003</v>
      </c>
      <c r="I430" s="5">
        <f t="shared" si="108"/>
        <v>0.41317615241208089</v>
      </c>
    </row>
    <row r="431" spans="1:9" x14ac:dyDescent="0.25">
      <c r="A431" s="40" t="s">
        <v>77</v>
      </c>
      <c r="B431" s="1">
        <v>16.383656999999999</v>
      </c>
      <c r="C431" s="4">
        <v>16.383656999999999</v>
      </c>
      <c r="D431" s="4">
        <v>4.8922816100000004</v>
      </c>
      <c r="E431" s="29">
        <f t="shared" si="104"/>
        <v>0.29860742384926642</v>
      </c>
      <c r="F431" s="31">
        <v>5.7987979999999997</v>
      </c>
      <c r="G431" s="32">
        <v>5.7987979999999997</v>
      </c>
      <c r="H431" s="32">
        <v>2.2312938300000003</v>
      </c>
      <c r="I431" s="5">
        <f t="shared" si="108"/>
        <v>0.38478557625218196</v>
      </c>
    </row>
    <row r="432" spans="1:9" x14ac:dyDescent="0.25">
      <c r="A432" s="40" t="s">
        <v>78</v>
      </c>
      <c r="B432" s="1">
        <v>3.5939589999999999</v>
      </c>
      <c r="C432" s="4">
        <v>3.5837979999999998</v>
      </c>
      <c r="D432" s="4">
        <v>0.69540336999999997</v>
      </c>
      <c r="E432" s="29">
        <f t="shared" si="104"/>
        <v>0.19404089460399274</v>
      </c>
      <c r="F432" s="31">
        <v>0</v>
      </c>
      <c r="G432" s="32">
        <v>1.0161E-2</v>
      </c>
      <c r="H432" s="32">
        <v>9.8440000000000003E-3</v>
      </c>
      <c r="I432" s="5">
        <f t="shared" si="108"/>
        <v>0.96880228323983864</v>
      </c>
    </row>
    <row r="433" spans="1:9" x14ac:dyDescent="0.25">
      <c r="A433" s="40" t="s">
        <v>79</v>
      </c>
      <c r="B433" s="1">
        <v>65.109558000000007</v>
      </c>
      <c r="C433" s="4">
        <v>65.016257999999993</v>
      </c>
      <c r="D433" s="4">
        <v>18.782480670000002</v>
      </c>
      <c r="E433" s="29">
        <f t="shared" si="104"/>
        <v>0.28888898327553708</v>
      </c>
      <c r="F433" s="31">
        <v>20.526796000000001</v>
      </c>
      <c r="G433" s="32">
        <v>20.620096</v>
      </c>
      <c r="H433" s="32">
        <v>1.4148723000000001</v>
      </c>
      <c r="I433" s="5">
        <f t="shared" ref="I433" si="109">H433/G433</f>
        <v>6.8616183940171771E-2</v>
      </c>
    </row>
    <row r="434" spans="1:9" x14ac:dyDescent="0.25">
      <c r="A434" s="40" t="s">
        <v>111</v>
      </c>
      <c r="B434" s="2">
        <v>3.0048189999999999</v>
      </c>
      <c r="C434" s="3">
        <v>3.0048189999999999</v>
      </c>
      <c r="D434" s="3">
        <v>0.94509651000000006</v>
      </c>
      <c r="E434" s="29">
        <f t="shared" si="104"/>
        <v>0.31452693490023859</v>
      </c>
      <c r="F434" s="31" t="s">
        <v>16</v>
      </c>
      <c r="G434" s="32" t="s">
        <v>16</v>
      </c>
      <c r="H434" s="32" t="s">
        <v>16</v>
      </c>
      <c r="I434" s="5" t="s">
        <v>16</v>
      </c>
    </row>
    <row r="435" spans="1:9" x14ac:dyDescent="0.25">
      <c r="A435" s="40" t="s">
        <v>112</v>
      </c>
      <c r="B435" s="2">
        <v>7.1764849999999996</v>
      </c>
      <c r="C435" s="3">
        <v>7.1764849999999996</v>
      </c>
      <c r="D435" s="3">
        <v>1.83542545</v>
      </c>
      <c r="E435" s="29">
        <f t="shared" si="104"/>
        <v>0.25575549172052892</v>
      </c>
      <c r="F435" s="31">
        <v>0.44500000000000001</v>
      </c>
      <c r="G435" s="32">
        <v>0.44500000000000001</v>
      </c>
      <c r="H435" s="32">
        <v>6.9108080000000002E-2</v>
      </c>
      <c r="I435" s="5">
        <f t="shared" ref="I435:I442" si="110">H435/G435</f>
        <v>0.1552990561797753</v>
      </c>
    </row>
    <row r="436" spans="1:9" x14ac:dyDescent="0.25">
      <c r="A436" s="40" t="s">
        <v>120</v>
      </c>
      <c r="B436" s="2">
        <v>1.547005</v>
      </c>
      <c r="C436" s="3">
        <v>1.547005</v>
      </c>
      <c r="D436" s="3">
        <v>0</v>
      </c>
      <c r="E436" s="29">
        <f t="shared" si="104"/>
        <v>0</v>
      </c>
      <c r="F436" s="31">
        <v>0.125</v>
      </c>
      <c r="G436" s="32">
        <v>0.125</v>
      </c>
      <c r="H436" s="32">
        <v>0</v>
      </c>
      <c r="I436" s="5">
        <f t="shared" si="110"/>
        <v>0</v>
      </c>
    </row>
    <row r="437" spans="1:9" x14ac:dyDescent="0.25">
      <c r="A437" s="40" t="s">
        <v>80</v>
      </c>
      <c r="B437" s="1">
        <v>69.2</v>
      </c>
      <c r="C437" s="4">
        <v>69.2</v>
      </c>
      <c r="D437" s="4">
        <v>31.485347090000001</v>
      </c>
      <c r="E437" s="29">
        <f t="shared" si="104"/>
        <v>0.45499056488439305</v>
      </c>
      <c r="F437" s="31">
        <v>2.8</v>
      </c>
      <c r="G437" s="32">
        <v>2.8</v>
      </c>
      <c r="H437" s="32">
        <v>0.21688420999999999</v>
      </c>
      <c r="I437" s="5">
        <f t="shared" si="110"/>
        <v>7.7458646428571434E-2</v>
      </c>
    </row>
    <row r="438" spans="1:9" x14ac:dyDescent="0.25">
      <c r="A438" s="40" t="s">
        <v>81</v>
      </c>
      <c r="B438" s="1">
        <v>345.27228500000001</v>
      </c>
      <c r="C438" s="4">
        <v>345.27228500000001</v>
      </c>
      <c r="D438" s="4">
        <v>97.258283900000009</v>
      </c>
      <c r="E438" s="29">
        <f t="shared" si="104"/>
        <v>0.28168575389710182</v>
      </c>
      <c r="F438" s="31">
        <v>50.027715000000001</v>
      </c>
      <c r="G438" s="32">
        <v>50.027715000000001</v>
      </c>
      <c r="H438" s="32">
        <v>1.5956427399999999</v>
      </c>
      <c r="I438" s="5">
        <f t="shared" si="110"/>
        <v>3.189517530432881E-2</v>
      </c>
    </row>
    <row r="439" spans="1:9" x14ac:dyDescent="0.25">
      <c r="A439" s="40" t="s">
        <v>82</v>
      </c>
      <c r="B439" s="1">
        <v>15.023680000000001</v>
      </c>
      <c r="C439" s="4">
        <v>15.023680000000001</v>
      </c>
      <c r="D439" s="4">
        <v>3.1411113799999999</v>
      </c>
      <c r="E439" s="29">
        <f t="shared" si="104"/>
        <v>0.20907736187139234</v>
      </c>
      <c r="F439" s="31">
        <v>8.2269369999999995</v>
      </c>
      <c r="G439" s="32">
        <v>8.2269369999999995</v>
      </c>
      <c r="H439" s="32">
        <v>0.68354588999999999</v>
      </c>
      <c r="I439" s="5">
        <f t="shared" si="110"/>
        <v>8.3086316328908325E-2</v>
      </c>
    </row>
    <row r="440" spans="1:9" x14ac:dyDescent="0.25">
      <c r="A440" s="40" t="s">
        <v>83</v>
      </c>
      <c r="B440" s="1">
        <v>42.0822</v>
      </c>
      <c r="C440" s="4">
        <v>42.0822</v>
      </c>
      <c r="D440" s="4">
        <v>10.390411720000001</v>
      </c>
      <c r="E440" s="29">
        <f t="shared" si="104"/>
        <v>0.24690752194514548</v>
      </c>
      <c r="F440" s="31">
        <v>11.9178</v>
      </c>
      <c r="G440" s="32">
        <v>11.9178</v>
      </c>
      <c r="H440" s="32">
        <v>0.50472147999999994</v>
      </c>
      <c r="I440" s="5">
        <f t="shared" si="110"/>
        <v>4.2350222356475183E-2</v>
      </c>
    </row>
    <row r="441" spans="1:9" x14ac:dyDescent="0.25">
      <c r="A441" s="40" t="s">
        <v>115</v>
      </c>
      <c r="B441" s="1">
        <v>2.8929999999999998</v>
      </c>
      <c r="C441" s="4">
        <v>2.8929999999999998</v>
      </c>
      <c r="D441" s="4">
        <v>5.8950000000000002E-2</v>
      </c>
      <c r="E441" s="29">
        <f t="shared" si="104"/>
        <v>2.0376771517455931E-2</v>
      </c>
      <c r="F441" s="31">
        <v>0.90700000000000003</v>
      </c>
      <c r="G441" s="32">
        <v>0.90700000000000003</v>
      </c>
      <c r="H441" s="32">
        <v>0</v>
      </c>
      <c r="I441" s="5">
        <f t="shared" si="110"/>
        <v>0</v>
      </c>
    </row>
    <row r="442" spans="1:9" x14ac:dyDescent="0.25">
      <c r="A442" s="40" t="s">
        <v>84</v>
      </c>
      <c r="B442" s="1">
        <v>141.09480600000001</v>
      </c>
      <c r="C442" s="4">
        <v>141.09480600000001</v>
      </c>
      <c r="D442" s="4">
        <v>35.872230369999997</v>
      </c>
      <c r="E442" s="29">
        <f t="shared" si="104"/>
        <v>0.25424203333182938</v>
      </c>
      <c r="F442" s="31">
        <v>56.905194000000002</v>
      </c>
      <c r="G442" s="32">
        <v>56.905194000000002</v>
      </c>
      <c r="H442" s="32">
        <v>2.8994110499999999</v>
      </c>
      <c r="I442" s="5">
        <f t="shared" si="110"/>
        <v>5.0951606456169883E-2</v>
      </c>
    </row>
    <row r="443" spans="1:9" x14ac:dyDescent="0.25">
      <c r="A443" s="85" t="s">
        <v>29</v>
      </c>
      <c r="B443" s="76">
        <v>0.57779999999999998</v>
      </c>
      <c r="C443" s="77">
        <v>0.57779999999999998</v>
      </c>
      <c r="D443" s="77">
        <v>8.529436E-2</v>
      </c>
      <c r="E443" s="29">
        <f t="shared" si="104"/>
        <v>0.14761917618553133</v>
      </c>
      <c r="F443" s="97" t="s">
        <v>16</v>
      </c>
      <c r="G443" s="82" t="s">
        <v>16</v>
      </c>
      <c r="H443" s="82" t="s">
        <v>16</v>
      </c>
      <c r="I443" s="5" t="s">
        <v>16</v>
      </c>
    </row>
    <row r="444" spans="1:9" ht="15.75" thickBot="1" x14ac:dyDescent="0.3">
      <c r="A444" s="48" t="s">
        <v>116</v>
      </c>
      <c r="B444" s="24">
        <v>8.6029999999999998</v>
      </c>
      <c r="C444" s="25">
        <v>8.6029999999999998</v>
      </c>
      <c r="D444" s="25">
        <v>0.47200228999999999</v>
      </c>
      <c r="E444" s="30">
        <f t="shared" si="104"/>
        <v>5.4864848308729515E-2</v>
      </c>
      <c r="F444" s="98">
        <v>0.59699999999999998</v>
      </c>
      <c r="G444" s="75">
        <v>0.59699999999999998</v>
      </c>
      <c r="H444" s="75">
        <v>0</v>
      </c>
      <c r="I444" s="8">
        <f>H444/G444</f>
        <v>0</v>
      </c>
    </row>
    <row r="445" spans="1:9" ht="15.75" thickBot="1" x14ac:dyDescent="0.3">
      <c r="A445" s="74" t="s">
        <v>106</v>
      </c>
      <c r="B445" s="86">
        <f>SUM(B446:B459)</f>
        <v>682.09028299999989</v>
      </c>
      <c r="C445" s="87">
        <f>SUM(C446:C459)</f>
        <v>682.21357099999989</v>
      </c>
      <c r="D445" s="87">
        <f>SUM(D446:D459)</f>
        <v>189.01567453000001</v>
      </c>
      <c r="E445" s="88">
        <f>D445/C445</f>
        <v>0.27706231972626655</v>
      </c>
      <c r="F445" s="70">
        <f>SUM(F446:F459)</f>
        <v>573.32094900000004</v>
      </c>
      <c r="G445" s="33">
        <f>SUM(G446:G459)</f>
        <v>573.34766100000002</v>
      </c>
      <c r="H445" s="33">
        <f>SUM(H446:H459)</f>
        <v>40.888042160000005</v>
      </c>
      <c r="I445" s="88">
        <f>H445/G445</f>
        <v>7.131457044524335E-2</v>
      </c>
    </row>
    <row r="446" spans="1:9" x14ac:dyDescent="0.25">
      <c r="A446" s="45" t="s">
        <v>85</v>
      </c>
      <c r="B446" s="20">
        <v>59.328006999999999</v>
      </c>
      <c r="C446" s="21">
        <v>59.328006999999999</v>
      </c>
      <c r="D446" s="21">
        <v>20.91459141</v>
      </c>
      <c r="E446" s="7">
        <f t="shared" ref="E446:E459" si="111">D446/C446</f>
        <v>0.35252475968053337</v>
      </c>
      <c r="F446" s="92">
        <v>15.103662999999999</v>
      </c>
      <c r="G446" s="81">
        <v>15.103662999999999</v>
      </c>
      <c r="H446" s="81">
        <v>1.0146939399999999</v>
      </c>
      <c r="I446" s="7">
        <f>H446/G446</f>
        <v>6.7181976981345509E-2</v>
      </c>
    </row>
    <row r="447" spans="1:9" x14ac:dyDescent="0.25">
      <c r="A447" s="40" t="s">
        <v>26</v>
      </c>
      <c r="B447" s="1">
        <v>0.99055899999999997</v>
      </c>
      <c r="C447" s="4">
        <v>0.99055899999999997</v>
      </c>
      <c r="D447" s="4">
        <v>0.25208680999999999</v>
      </c>
      <c r="E447" s="5">
        <f t="shared" si="111"/>
        <v>0.25448944484881769</v>
      </c>
      <c r="F447" s="31" t="s">
        <v>16</v>
      </c>
      <c r="G447" s="32" t="s">
        <v>16</v>
      </c>
      <c r="H447" s="32" t="s">
        <v>16</v>
      </c>
      <c r="I447" s="5" t="s">
        <v>16</v>
      </c>
    </row>
    <row r="448" spans="1:9" x14ac:dyDescent="0.25">
      <c r="A448" s="40" t="s">
        <v>86</v>
      </c>
      <c r="B448" s="1">
        <v>41.065015000000002</v>
      </c>
      <c r="C448" s="4">
        <v>41.065015000000002</v>
      </c>
      <c r="D448" s="4">
        <v>11.976677039999998</v>
      </c>
      <c r="E448" s="5">
        <f t="shared" si="111"/>
        <v>0.29165159296788268</v>
      </c>
      <c r="F448" s="16">
        <v>17.104382000000001</v>
      </c>
      <c r="G448" s="17">
        <v>17.104382000000001</v>
      </c>
      <c r="H448" s="17">
        <v>2.1273824500000003</v>
      </c>
      <c r="I448" s="5">
        <f t="shared" ref="I448:I455" si="112">H448/G448</f>
        <v>0.12437645803280119</v>
      </c>
    </row>
    <row r="449" spans="1:9" x14ac:dyDescent="0.25">
      <c r="A449" s="40" t="s">
        <v>27</v>
      </c>
      <c r="B449" s="1">
        <v>157.37850299999999</v>
      </c>
      <c r="C449" s="4">
        <v>157.35179299999999</v>
      </c>
      <c r="D449" s="4">
        <v>44.345106810000004</v>
      </c>
      <c r="E449" s="5">
        <f t="shared" si="111"/>
        <v>0.28182142678221661</v>
      </c>
      <c r="F449" s="16">
        <v>257</v>
      </c>
      <c r="G449" s="17">
        <v>257.02670999999998</v>
      </c>
      <c r="H449" s="17">
        <v>13.711341710000001</v>
      </c>
      <c r="I449" s="5">
        <f t="shared" si="112"/>
        <v>5.3345979917806992E-2</v>
      </c>
    </row>
    <row r="450" spans="1:9" x14ac:dyDescent="0.25">
      <c r="A450" s="40" t="s">
        <v>87</v>
      </c>
      <c r="B450" s="1">
        <v>9.6599789999999999</v>
      </c>
      <c r="C450" s="4">
        <v>9.6599789999999999</v>
      </c>
      <c r="D450" s="4">
        <v>2.41541462</v>
      </c>
      <c r="E450" s="5">
        <f t="shared" si="111"/>
        <v>0.25004346489780155</v>
      </c>
      <c r="F450" s="16">
        <v>37.388215000000002</v>
      </c>
      <c r="G450" s="17">
        <v>37.388215000000002</v>
      </c>
      <c r="H450" s="17">
        <v>18.942221100000001</v>
      </c>
      <c r="I450" s="5">
        <f t="shared" si="112"/>
        <v>0.50663614457122386</v>
      </c>
    </row>
    <row r="451" spans="1:9" x14ac:dyDescent="0.25">
      <c r="A451" s="40" t="s">
        <v>88</v>
      </c>
      <c r="B451" s="11">
        <v>1.3149999999999999</v>
      </c>
      <c r="C451" s="12">
        <v>1.3149999999999999</v>
      </c>
      <c r="D451" s="12">
        <v>0.39129381000000002</v>
      </c>
      <c r="E451" s="5">
        <f t="shared" si="111"/>
        <v>0.29756183269961978</v>
      </c>
      <c r="F451" s="11">
        <v>0.2394</v>
      </c>
      <c r="G451" s="12">
        <v>0.2394</v>
      </c>
      <c r="H451" s="12">
        <v>6.4041699999999993E-2</v>
      </c>
      <c r="I451" s="5">
        <f t="shared" si="112"/>
        <v>0.26750918964076853</v>
      </c>
    </row>
    <row r="452" spans="1:9" x14ac:dyDescent="0.25">
      <c r="A452" s="40" t="s">
        <v>89</v>
      </c>
      <c r="B452" s="1">
        <v>10.597334999999999</v>
      </c>
      <c r="C452" s="4">
        <v>10.597334999999999</v>
      </c>
      <c r="D452" s="4">
        <v>3.1707627999999999</v>
      </c>
      <c r="E452" s="5">
        <f t="shared" si="111"/>
        <v>0.29920379038692274</v>
      </c>
      <c r="F452" s="16">
        <v>10</v>
      </c>
      <c r="G452" s="17">
        <v>10</v>
      </c>
      <c r="H452" s="17">
        <v>0.30108915000000003</v>
      </c>
      <c r="I452" s="5">
        <f t="shared" si="112"/>
        <v>3.0108915000000003E-2</v>
      </c>
    </row>
    <row r="453" spans="1:9" x14ac:dyDescent="0.25">
      <c r="A453" s="40" t="s">
        <v>105</v>
      </c>
      <c r="B453" s="1">
        <v>70.203199999999995</v>
      </c>
      <c r="C453" s="4">
        <v>70.203199999999995</v>
      </c>
      <c r="D453" s="4">
        <v>11.147679949999999</v>
      </c>
      <c r="E453" s="5">
        <f t="shared" si="111"/>
        <v>0.15879162132210498</v>
      </c>
      <c r="F453" s="16">
        <v>202.2</v>
      </c>
      <c r="G453" s="17">
        <v>202.2</v>
      </c>
      <c r="H453" s="17">
        <v>2.7393184399999999</v>
      </c>
      <c r="I453" s="5">
        <f t="shared" si="112"/>
        <v>1.3547568941641939E-2</v>
      </c>
    </row>
    <row r="454" spans="1:9" x14ac:dyDescent="0.25">
      <c r="A454" s="40" t="s">
        <v>35</v>
      </c>
      <c r="B454" s="1">
        <v>125.58580000000001</v>
      </c>
      <c r="C454" s="4">
        <v>125.58580000000001</v>
      </c>
      <c r="D454" s="4">
        <v>43.4548998</v>
      </c>
      <c r="E454" s="5">
        <f t="shared" si="111"/>
        <v>0.34601762141898207</v>
      </c>
      <c r="F454" s="16">
        <v>5.5</v>
      </c>
      <c r="G454" s="17">
        <v>5.5</v>
      </c>
      <c r="H454" s="17">
        <v>0.18192657000000001</v>
      </c>
      <c r="I454" s="5">
        <f t="shared" si="112"/>
        <v>3.3077558181818185E-2</v>
      </c>
    </row>
    <row r="455" spans="1:9" x14ac:dyDescent="0.25">
      <c r="A455" s="40" t="s">
        <v>32</v>
      </c>
      <c r="B455" s="1">
        <v>122.86285700000001</v>
      </c>
      <c r="C455" s="4">
        <v>122.86285700000001</v>
      </c>
      <c r="D455" s="4">
        <v>27.523496730000002</v>
      </c>
      <c r="E455" s="5">
        <f t="shared" si="111"/>
        <v>0.22401804257245947</v>
      </c>
      <c r="F455" s="16">
        <v>3.2868170000000001</v>
      </c>
      <c r="G455" s="17">
        <v>3.2868170000000001</v>
      </c>
      <c r="H455" s="17">
        <v>0.30757038000000003</v>
      </c>
      <c r="I455" s="5">
        <f t="shared" si="112"/>
        <v>9.3576971276465956E-2</v>
      </c>
    </row>
    <row r="456" spans="1:9" x14ac:dyDescent="0.25">
      <c r="A456" s="40" t="s">
        <v>117</v>
      </c>
      <c r="B456" s="1">
        <v>1.5</v>
      </c>
      <c r="C456" s="4">
        <v>1.5</v>
      </c>
      <c r="D456" s="4">
        <v>0</v>
      </c>
      <c r="E456" s="5">
        <f t="shared" si="111"/>
        <v>0</v>
      </c>
      <c r="F456" s="31" t="s">
        <v>16</v>
      </c>
      <c r="G456" s="32" t="s">
        <v>16</v>
      </c>
      <c r="H456" s="32" t="s">
        <v>16</v>
      </c>
      <c r="I456" s="5" t="s">
        <v>16</v>
      </c>
    </row>
    <row r="457" spans="1:9" x14ac:dyDescent="0.25">
      <c r="A457" s="40" t="s">
        <v>30</v>
      </c>
      <c r="B457" s="1">
        <v>24.852982999999998</v>
      </c>
      <c r="C457" s="4">
        <v>25.002983</v>
      </c>
      <c r="D457" s="4">
        <v>6.2014144599999996</v>
      </c>
      <c r="E457" s="5">
        <f t="shared" si="111"/>
        <v>0.24802698382029054</v>
      </c>
      <c r="F457" s="16">
        <v>11</v>
      </c>
      <c r="G457" s="17">
        <v>11</v>
      </c>
      <c r="H457" s="17">
        <v>0</v>
      </c>
      <c r="I457" s="5">
        <f t="shared" ref="I457:I459" si="113">H457/G457</f>
        <v>0</v>
      </c>
    </row>
    <row r="458" spans="1:9" x14ac:dyDescent="0.25">
      <c r="A458" s="40" t="s">
        <v>90</v>
      </c>
      <c r="B458" s="1">
        <v>4.8364979999999997</v>
      </c>
      <c r="C458" s="4">
        <v>4.8364960000000004</v>
      </c>
      <c r="D458" s="4">
        <v>1.8041207399999999</v>
      </c>
      <c r="E458" s="5">
        <f t="shared" si="111"/>
        <v>0.37302227480390759</v>
      </c>
      <c r="F458" s="16">
        <v>1.728362</v>
      </c>
      <c r="G458" s="17">
        <v>1.728364</v>
      </c>
      <c r="H458" s="17">
        <v>0.21081994000000001</v>
      </c>
      <c r="I458" s="5">
        <f t="shared" si="113"/>
        <v>0.12197658595064466</v>
      </c>
    </row>
    <row r="459" spans="1:9" ht="15.75" thickBot="1" x14ac:dyDescent="0.3">
      <c r="A459" s="40" t="s">
        <v>91</v>
      </c>
      <c r="B459" s="22">
        <v>51.914546999999999</v>
      </c>
      <c r="C459" s="23">
        <v>51.914546999999999</v>
      </c>
      <c r="D459" s="23">
        <v>15.418129550000002</v>
      </c>
      <c r="E459" s="51">
        <f t="shared" si="111"/>
        <v>0.29699054390284868</v>
      </c>
      <c r="F459" s="58">
        <v>12.770110000000001</v>
      </c>
      <c r="G459" s="59">
        <v>12.770110000000001</v>
      </c>
      <c r="H459" s="59">
        <v>1.2876367799999999</v>
      </c>
      <c r="I459" s="51">
        <f t="shared" si="113"/>
        <v>0.10083208210422619</v>
      </c>
    </row>
    <row r="460" spans="1:9" ht="15.75" thickBot="1" x14ac:dyDescent="0.3">
      <c r="A460" s="13" t="s">
        <v>107</v>
      </c>
      <c r="B460" s="53">
        <f>SUM(B461:B466)</f>
        <v>92.004064999999997</v>
      </c>
      <c r="C460" s="54">
        <f t="shared" ref="C460:D460" si="114">SUM(C461:C466)</f>
        <v>91.827278000000007</v>
      </c>
      <c r="D460" s="54">
        <f t="shared" si="114"/>
        <v>20.665859520000001</v>
      </c>
      <c r="E460" s="55">
        <f>D460/C460</f>
        <v>0.22505142230176964</v>
      </c>
      <c r="F460" s="57">
        <f>SUM(F461:F466)</f>
        <v>85.441639000000009</v>
      </c>
      <c r="G460" s="56">
        <f t="shared" ref="G460:H460" si="115">SUM(G461:G466)</f>
        <v>85.766425999999996</v>
      </c>
      <c r="H460" s="56">
        <f t="shared" si="115"/>
        <v>13.038178129999999</v>
      </c>
      <c r="I460" s="55">
        <f>H460/G460</f>
        <v>0.15201960415139601</v>
      </c>
    </row>
    <row r="461" spans="1:9" x14ac:dyDescent="0.25">
      <c r="A461" s="40" t="s">
        <v>92</v>
      </c>
      <c r="B461" s="26">
        <v>24.682922000000001</v>
      </c>
      <c r="C461" s="27">
        <v>24.506885</v>
      </c>
      <c r="D461" s="27">
        <v>7.3785578699999999</v>
      </c>
      <c r="E461" s="52">
        <f t="shared" ref="E461:E473" si="116">D461/C461</f>
        <v>0.30108101743652854</v>
      </c>
      <c r="F461" s="60">
        <v>1.1927779999999999</v>
      </c>
      <c r="G461" s="61">
        <v>1.3688149999999999</v>
      </c>
      <c r="H461" s="61">
        <v>0.39703454999999999</v>
      </c>
      <c r="I461" s="52">
        <f t="shared" ref="I461:I462" si="117">H461/G461</f>
        <v>0.29005712970708242</v>
      </c>
    </row>
    <row r="462" spans="1:9" x14ac:dyDescent="0.25">
      <c r="A462" s="40" t="s">
        <v>37</v>
      </c>
      <c r="B462" s="1">
        <v>8.9362290000000009</v>
      </c>
      <c r="C462" s="4">
        <v>8.9362290000000009</v>
      </c>
      <c r="D462" s="4">
        <v>1.5254976100000002</v>
      </c>
      <c r="E462" s="5">
        <f t="shared" si="116"/>
        <v>0.17070932380985313</v>
      </c>
      <c r="F462" s="2">
        <v>1.345</v>
      </c>
      <c r="G462" s="3">
        <v>1.345</v>
      </c>
      <c r="H462" s="3">
        <v>0.11664569</v>
      </c>
      <c r="I462" s="5">
        <f t="shared" si="117"/>
        <v>8.6725420074349441E-2</v>
      </c>
    </row>
    <row r="463" spans="1:9" x14ac:dyDescent="0.25">
      <c r="A463" s="40" t="s">
        <v>93</v>
      </c>
      <c r="B463" s="1">
        <v>31.589366999999999</v>
      </c>
      <c r="C463" s="4">
        <v>31.589366999999999</v>
      </c>
      <c r="D463" s="4">
        <v>6.1318495300000002</v>
      </c>
      <c r="E463" s="5">
        <f t="shared" si="116"/>
        <v>0.19411118715990733</v>
      </c>
      <c r="F463" s="2">
        <v>67.742575000000002</v>
      </c>
      <c r="G463" s="3">
        <v>67.742575000000002</v>
      </c>
      <c r="H463" s="3">
        <v>11.723229</v>
      </c>
      <c r="I463" s="5">
        <f>H463/G463</f>
        <v>0.17305555627314137</v>
      </c>
    </row>
    <row r="464" spans="1:9" x14ac:dyDescent="0.25">
      <c r="A464" s="46" t="s">
        <v>94</v>
      </c>
      <c r="B464" s="1">
        <v>12.42089</v>
      </c>
      <c r="C464" s="4">
        <v>12.42089</v>
      </c>
      <c r="D464" s="4">
        <v>1.8641381000000001</v>
      </c>
      <c r="E464" s="5">
        <f t="shared" si="116"/>
        <v>0.15008087987253732</v>
      </c>
      <c r="F464" s="2">
        <v>4.75</v>
      </c>
      <c r="G464" s="3">
        <v>4.75</v>
      </c>
      <c r="H464" s="3">
        <v>3.5799999999999998E-3</v>
      </c>
      <c r="I464" s="5">
        <f>H464/G464</f>
        <v>7.536842105263158E-4</v>
      </c>
    </row>
    <row r="465" spans="1:9" x14ac:dyDescent="0.25">
      <c r="A465" s="47" t="s">
        <v>95</v>
      </c>
      <c r="B465" s="1">
        <v>7.9173999999999998</v>
      </c>
      <c r="C465" s="4">
        <v>7.9166499999999997</v>
      </c>
      <c r="D465" s="4">
        <v>1.9335631599999998</v>
      </c>
      <c r="E465" s="5">
        <f t="shared" si="116"/>
        <v>0.24424007124225525</v>
      </c>
      <c r="F465" s="2">
        <v>4.4600000000000001E-2</v>
      </c>
      <c r="G465" s="3">
        <v>4.5350000000000001E-2</v>
      </c>
      <c r="H465" s="3">
        <v>9.1778700000000012E-3</v>
      </c>
      <c r="I465" s="5">
        <f>H465/G465</f>
        <v>0.20237861080485117</v>
      </c>
    </row>
    <row r="466" spans="1:9" ht="15.75" thickBot="1" x14ac:dyDescent="0.3">
      <c r="A466" s="48" t="s">
        <v>96</v>
      </c>
      <c r="B466" s="24">
        <v>6.4572570000000002</v>
      </c>
      <c r="C466" s="25">
        <v>6.4572570000000002</v>
      </c>
      <c r="D466" s="25">
        <v>1.8322532499999999</v>
      </c>
      <c r="E466" s="8">
        <f t="shared" si="116"/>
        <v>0.28375101842779371</v>
      </c>
      <c r="F466" s="18">
        <v>10.366686</v>
      </c>
      <c r="G466" s="19">
        <v>10.514685999999999</v>
      </c>
      <c r="H466" s="19">
        <v>0.78851102000000006</v>
      </c>
      <c r="I466" s="10">
        <f t="shared" ref="I466" si="118">H466/G466</f>
        <v>7.4991399648073193E-2</v>
      </c>
    </row>
    <row r="467" spans="1:9" ht="15.75" thickBot="1" x14ac:dyDescent="0.3">
      <c r="A467" s="13" t="s">
        <v>121</v>
      </c>
      <c r="B467" s="86">
        <f>SUM(B468:B469)</f>
        <v>1193.7088880000001</v>
      </c>
      <c r="C467" s="87">
        <f t="shared" ref="C467:D467" si="119">SUM(C468:C469)</f>
        <v>1193.7087879999999</v>
      </c>
      <c r="D467" s="87">
        <f t="shared" si="119"/>
        <v>478.41439100000002</v>
      </c>
      <c r="E467" s="88">
        <f t="shared" si="116"/>
        <v>0.40077981816784619</v>
      </c>
      <c r="F467" s="89">
        <f>SUM(F468:F469)</f>
        <v>1530.1302370000001</v>
      </c>
      <c r="G467" s="89">
        <f t="shared" ref="G467:H467" si="120">SUM(G468:G469)</f>
        <v>1530.1302370000001</v>
      </c>
      <c r="H467" s="89">
        <f t="shared" si="120"/>
        <v>495.95461999999998</v>
      </c>
      <c r="I467" s="88">
        <f>H467/G467</f>
        <v>0.32412575610058997</v>
      </c>
    </row>
    <row r="468" spans="1:9" x14ac:dyDescent="0.25">
      <c r="A468" s="46" t="s">
        <v>100</v>
      </c>
      <c r="B468" s="20">
        <v>625.26120000000003</v>
      </c>
      <c r="C468" s="21">
        <v>625.26120000000003</v>
      </c>
      <c r="D468" s="21">
        <v>215.011402</v>
      </c>
      <c r="E468" s="7">
        <f t="shared" si="116"/>
        <v>0.3438745311559393</v>
      </c>
      <c r="F468" s="95">
        <v>1095.2597000000001</v>
      </c>
      <c r="G468" s="96">
        <v>1095.2597000000001</v>
      </c>
      <c r="H468" s="96">
        <v>351.831728</v>
      </c>
      <c r="I468" s="7">
        <f t="shared" ref="I468:I469" si="121">H468/G468</f>
        <v>0.32123132805854171</v>
      </c>
    </row>
    <row r="469" spans="1:9" ht="15.75" thickBot="1" x14ac:dyDescent="0.3">
      <c r="A469" s="46" t="s">
        <v>101</v>
      </c>
      <c r="B469" s="24">
        <v>568.44768799999997</v>
      </c>
      <c r="C469" s="25">
        <v>568.447588</v>
      </c>
      <c r="D469" s="25">
        <v>263.40298899999999</v>
      </c>
      <c r="E469" s="8">
        <f t="shared" si="116"/>
        <v>0.46337251588443717</v>
      </c>
      <c r="F469" s="79">
        <v>434.87053700000001</v>
      </c>
      <c r="G469" s="80">
        <v>434.87053700000001</v>
      </c>
      <c r="H469" s="80">
        <v>144.12289200000001</v>
      </c>
      <c r="I469" s="8">
        <f t="shared" si="121"/>
        <v>0.33141562772738498</v>
      </c>
    </row>
    <row r="470" spans="1:9" ht="15.75" thickBot="1" x14ac:dyDescent="0.3">
      <c r="A470" s="13" t="s">
        <v>122</v>
      </c>
      <c r="B470" s="86">
        <f>SUM(B471:B473)</f>
        <v>381.65493500000002</v>
      </c>
      <c r="C470" s="87">
        <f t="shared" ref="C470:D470" si="122">SUM(C471:C473)</f>
        <v>381.65493500000002</v>
      </c>
      <c r="D470" s="87">
        <f t="shared" si="122"/>
        <v>85.469833469999998</v>
      </c>
      <c r="E470" s="71">
        <f t="shared" si="116"/>
        <v>0.22394531193471923</v>
      </c>
      <c r="F470" s="70">
        <f>SUM(F471:F473)</f>
        <v>236.82457600000001</v>
      </c>
      <c r="G470" s="33">
        <f t="shared" ref="G470:H470" si="123">SUM(G471:G473)</f>
        <v>236.82457600000001</v>
      </c>
      <c r="H470" s="33">
        <f t="shared" si="123"/>
        <v>5.9708522400000001</v>
      </c>
      <c r="I470" s="88">
        <f>H470/G470</f>
        <v>2.5212131024780132E-2</v>
      </c>
    </row>
    <row r="471" spans="1:9" x14ac:dyDescent="0.25">
      <c r="A471" s="45" t="s">
        <v>97</v>
      </c>
      <c r="B471" s="20">
        <v>256.74533400000001</v>
      </c>
      <c r="C471" s="21">
        <v>256.74533400000001</v>
      </c>
      <c r="D471" s="21">
        <v>55.037706280000002</v>
      </c>
      <c r="E471" s="7">
        <f t="shared" si="116"/>
        <v>0.21436691924457718</v>
      </c>
      <c r="F471" s="92">
        <v>69.178359999999998</v>
      </c>
      <c r="G471" s="81">
        <v>69.178359999999998</v>
      </c>
      <c r="H471" s="81">
        <v>3.0972612900000001</v>
      </c>
      <c r="I471" s="7">
        <f t="shared" ref="I471" si="124">H471/G471</f>
        <v>4.4772112117141834E-2</v>
      </c>
    </row>
    <row r="472" spans="1:9" x14ac:dyDescent="0.25">
      <c r="A472" s="40" t="s">
        <v>98</v>
      </c>
      <c r="B472" s="11">
        <v>2.8824429999999999</v>
      </c>
      <c r="C472" s="12">
        <v>2.8824429999999999</v>
      </c>
      <c r="D472" s="12">
        <v>0.62545544999999991</v>
      </c>
      <c r="E472" s="5">
        <f t="shared" si="116"/>
        <v>0.21698796819225913</v>
      </c>
      <c r="F472" s="37" t="s">
        <v>16</v>
      </c>
      <c r="G472" s="38" t="s">
        <v>16</v>
      </c>
      <c r="H472" s="38" t="s">
        <v>16</v>
      </c>
      <c r="I472" s="5" t="s">
        <v>16</v>
      </c>
    </row>
    <row r="473" spans="1:9" ht="15.75" thickBot="1" x14ac:dyDescent="0.3">
      <c r="A473" s="48" t="s">
        <v>99</v>
      </c>
      <c r="B473" s="90">
        <v>122.027158</v>
      </c>
      <c r="C473" s="91">
        <v>122.027158</v>
      </c>
      <c r="D473" s="91">
        <v>29.806671739999999</v>
      </c>
      <c r="E473" s="8">
        <f t="shared" si="116"/>
        <v>0.24426260701736574</v>
      </c>
      <c r="F473" s="93">
        <v>167.64621600000001</v>
      </c>
      <c r="G473" s="94">
        <v>167.64621600000001</v>
      </c>
      <c r="H473" s="94">
        <v>2.8735909500000001</v>
      </c>
      <c r="I473" s="8">
        <f>H473/G473</f>
        <v>1.7140804120505768E-2</v>
      </c>
    </row>
    <row r="474" spans="1:9" x14ac:dyDescent="0.25">
      <c r="A474" s="102" t="s">
        <v>123</v>
      </c>
      <c r="B474" s="103"/>
      <c r="C474" s="103"/>
      <c r="D474" s="103"/>
      <c r="E474" s="103"/>
      <c r="F474" s="104" t="s">
        <v>118</v>
      </c>
      <c r="G474" s="104"/>
      <c r="H474" s="104"/>
      <c r="I474" s="104"/>
    </row>
    <row r="475" spans="1:9" x14ac:dyDescent="0.25">
      <c r="A475" s="105" t="s">
        <v>40</v>
      </c>
      <c r="B475" s="106"/>
      <c r="C475" s="106"/>
      <c r="D475" s="106"/>
      <c r="E475" s="106"/>
      <c r="F475" s="106"/>
      <c r="G475" s="106"/>
      <c r="H475" s="106"/>
      <c r="I475" s="106"/>
    </row>
  </sheetData>
  <mergeCells count="55">
    <mergeCell ref="A474:E474"/>
    <mergeCell ref="F474:I474"/>
    <mergeCell ref="A475:I475"/>
    <mergeCell ref="A357:I357"/>
    <mergeCell ref="A363:I363"/>
    <mergeCell ref="A364:I364"/>
    <mergeCell ref="A365:A366"/>
    <mergeCell ref="B365:E365"/>
    <mergeCell ref="F365:I365"/>
    <mergeCell ref="A358:I358"/>
    <mergeCell ref="A359:I359"/>
    <mergeCell ref="A360:I360"/>
    <mergeCell ref="A361:I361"/>
    <mergeCell ref="A362:I362"/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55:E355"/>
    <mergeCell ref="F355:I355"/>
    <mergeCell ref="A356:I356"/>
    <mergeCell ref="A238:I238"/>
    <mergeCell ref="A244:I244"/>
    <mergeCell ref="A245:I245"/>
    <mergeCell ref="A246:A247"/>
    <mergeCell ref="B246:E246"/>
    <mergeCell ref="F246:I246"/>
    <mergeCell ref="A239:I239"/>
    <mergeCell ref="A240:I240"/>
    <mergeCell ref="A241:I241"/>
    <mergeCell ref="A242:I242"/>
    <mergeCell ref="A243:I243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3" manualBreakCount="3">
    <brk id="119" max="16383" man="1"/>
    <brk id="238" max="16383" man="1"/>
    <brk id="357" max="16383" man="1"/>
  </rowBreaks>
  <ignoredErrors>
    <ignoredError sqref="E103 E10:E12 E43 E110 E88 E113 E222:E232 E207 E162 E129:E131 E248:E250 E281 E341 E348 E351 E326 E367:E369 E400 E445 E460 E467 E470" formula="1"/>
    <ignoredError sqref="E157 I436:I444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Abril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2025-05-05T20:43:27Z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