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gonzalez\Desktop\PRESUPUESTO\2025\MENSUAL\WEB\03 Marzo\Sector Público\"/>
    </mc:Choice>
  </mc:AlternateContent>
  <bookViews>
    <workbookView xWindow="120" yWindow="1815" windowWidth="18915" windowHeight="10080" tabRatio="822"/>
  </bookViews>
  <sheets>
    <sheet name="A Marzo" sheetId="10" r:id="rId1"/>
  </sheets>
  <calcPr calcId="162913"/>
</workbook>
</file>

<file path=xl/calcChain.xml><?xml version="1.0" encoding="utf-8"?>
<calcChain xmlns="http://schemas.openxmlformats.org/spreadsheetml/2006/main">
  <c r="I354" i="10" l="1"/>
  <c r="E354" i="10"/>
  <c r="E353" i="10"/>
  <c r="I352" i="10"/>
  <c r="E352" i="10"/>
  <c r="H351" i="10"/>
  <c r="G351" i="10"/>
  <c r="F351" i="10"/>
  <c r="D351" i="10"/>
  <c r="C351" i="10"/>
  <c r="B351" i="10"/>
  <c r="I350" i="10"/>
  <c r="E350" i="10"/>
  <c r="I349" i="10"/>
  <c r="E349" i="10"/>
  <c r="H348" i="10"/>
  <c r="G348" i="10"/>
  <c r="F348" i="10"/>
  <c r="D348" i="10"/>
  <c r="C348" i="10"/>
  <c r="E348" i="10" s="1"/>
  <c r="B348" i="10"/>
  <c r="I347" i="10"/>
  <c r="E347" i="10"/>
  <c r="I346" i="10"/>
  <c r="E346" i="10"/>
  <c r="I345" i="10"/>
  <c r="E345" i="10"/>
  <c r="I344" i="10"/>
  <c r="E344" i="10"/>
  <c r="I343" i="10"/>
  <c r="E343" i="10"/>
  <c r="I342" i="10"/>
  <c r="E342" i="10"/>
  <c r="H341" i="10"/>
  <c r="G341" i="10"/>
  <c r="F341" i="10"/>
  <c r="D341" i="10"/>
  <c r="C341" i="10"/>
  <c r="B341" i="10"/>
  <c r="I340" i="10"/>
  <c r="E340" i="10"/>
  <c r="I339" i="10"/>
  <c r="E339" i="10"/>
  <c r="I338" i="10"/>
  <c r="E338" i="10"/>
  <c r="E337" i="10"/>
  <c r="I336" i="10"/>
  <c r="E336" i="10"/>
  <c r="I335" i="10"/>
  <c r="E335" i="10"/>
  <c r="I334" i="10"/>
  <c r="E334" i="10"/>
  <c r="I333" i="10"/>
  <c r="E333" i="10"/>
  <c r="I332" i="10"/>
  <c r="E332" i="10"/>
  <c r="I331" i="10"/>
  <c r="E331" i="10"/>
  <c r="I330" i="10"/>
  <c r="E330" i="10"/>
  <c r="I329" i="10"/>
  <c r="E329" i="10"/>
  <c r="E328" i="10"/>
  <c r="I327" i="10"/>
  <c r="E327" i="10"/>
  <c r="H326" i="10"/>
  <c r="G326" i="10"/>
  <c r="F326" i="10"/>
  <c r="D326" i="10"/>
  <c r="C326" i="10"/>
  <c r="B326" i="10"/>
  <c r="I325" i="10"/>
  <c r="E325" i="10"/>
  <c r="E324" i="10"/>
  <c r="I323" i="10"/>
  <c r="E323" i="10"/>
  <c r="I322" i="10"/>
  <c r="E322" i="10"/>
  <c r="I321" i="10"/>
  <c r="E321" i="10"/>
  <c r="I320" i="10"/>
  <c r="E320" i="10"/>
  <c r="I319" i="10"/>
  <c r="E319" i="10"/>
  <c r="I318" i="10"/>
  <c r="E318" i="10"/>
  <c r="I317" i="10"/>
  <c r="E317" i="10"/>
  <c r="I316" i="10"/>
  <c r="E316" i="10"/>
  <c r="E315" i="10"/>
  <c r="I314" i="10"/>
  <c r="E314" i="10"/>
  <c r="E313" i="10"/>
  <c r="I312" i="10"/>
  <c r="E312" i="10"/>
  <c r="I311" i="10"/>
  <c r="E311" i="10"/>
  <c r="I310" i="10"/>
  <c r="E310" i="10"/>
  <c r="I309" i="10"/>
  <c r="E309" i="10"/>
  <c r="I308" i="10"/>
  <c r="E308" i="10"/>
  <c r="E307" i="10"/>
  <c r="I306" i="10"/>
  <c r="E306" i="10"/>
  <c r="I305" i="10"/>
  <c r="E305" i="10"/>
  <c r="I304" i="10"/>
  <c r="E304" i="10"/>
  <c r="I303" i="10"/>
  <c r="E303" i="10"/>
  <c r="E302" i="10"/>
  <c r="I301" i="10"/>
  <c r="E301" i="10"/>
  <c r="I300" i="10"/>
  <c r="E300" i="10"/>
  <c r="E299" i="10"/>
  <c r="E298" i="10"/>
  <c r="E297" i="10"/>
  <c r="E296" i="10"/>
  <c r="I295" i="10"/>
  <c r="E295" i="10"/>
  <c r="I294" i="10"/>
  <c r="E294" i="10"/>
  <c r="I293" i="10"/>
  <c r="E293" i="10"/>
  <c r="E292" i="10"/>
  <c r="E291" i="10"/>
  <c r="I290" i="10"/>
  <c r="E290" i="10"/>
  <c r="I289" i="10"/>
  <c r="E289" i="10"/>
  <c r="I288" i="10"/>
  <c r="I287" i="10"/>
  <c r="E287" i="10"/>
  <c r="I286" i="10"/>
  <c r="E286" i="10"/>
  <c r="I285" i="10"/>
  <c r="E285" i="10"/>
  <c r="I284" i="10"/>
  <c r="E284" i="10"/>
  <c r="I283" i="10"/>
  <c r="E283" i="10"/>
  <c r="E282" i="10"/>
  <c r="H281" i="10"/>
  <c r="G281" i="10"/>
  <c r="F281" i="10"/>
  <c r="D281" i="10"/>
  <c r="C281" i="10"/>
  <c r="B281" i="10"/>
  <c r="E280" i="10"/>
  <c r="I279" i="10"/>
  <c r="E279" i="10"/>
  <c r="I278" i="10"/>
  <c r="E278" i="10"/>
  <c r="I277" i="10"/>
  <c r="E277" i="10"/>
  <c r="E276" i="10"/>
  <c r="E275" i="10"/>
  <c r="E274" i="10"/>
  <c r="I273" i="10"/>
  <c r="E273" i="10"/>
  <c r="I272" i="10"/>
  <c r="E272" i="10"/>
  <c r="I271" i="10"/>
  <c r="E271" i="10"/>
  <c r="I270" i="10"/>
  <c r="E270" i="10"/>
  <c r="I269" i="10"/>
  <c r="E269" i="10"/>
  <c r="I268" i="10"/>
  <c r="E268" i="10"/>
  <c r="I267" i="10"/>
  <c r="E267" i="10"/>
  <c r="E266" i="10"/>
  <c r="I265" i="10"/>
  <c r="E265" i="10"/>
  <c r="I264" i="10"/>
  <c r="E264" i="10"/>
  <c r="I263" i="10"/>
  <c r="E263" i="10"/>
  <c r="I262" i="10"/>
  <c r="E262" i="10"/>
  <c r="I261" i="10"/>
  <c r="E261" i="10"/>
  <c r="I260" i="10"/>
  <c r="E260" i="10"/>
  <c r="I259" i="10"/>
  <c r="E259" i="10"/>
  <c r="I258" i="10"/>
  <c r="E258" i="10"/>
  <c r="I257" i="10"/>
  <c r="E257" i="10"/>
  <c r="I256" i="10"/>
  <c r="E256" i="10"/>
  <c r="I255" i="10"/>
  <c r="E255" i="10"/>
  <c r="I254" i="10"/>
  <c r="E254" i="10"/>
  <c r="I253" i="10"/>
  <c r="E253" i="10"/>
  <c r="E252" i="10"/>
  <c r="I251" i="10"/>
  <c r="E251" i="10"/>
  <c r="H250" i="10"/>
  <c r="G250" i="10"/>
  <c r="F250" i="10"/>
  <c r="D250" i="10"/>
  <c r="E250" i="10" s="1"/>
  <c r="C250" i="10"/>
  <c r="B250" i="10"/>
  <c r="I351" i="10" l="1"/>
  <c r="I348" i="10"/>
  <c r="E326" i="10"/>
  <c r="I281" i="10"/>
  <c r="I250" i="10"/>
  <c r="E351" i="10"/>
  <c r="H248" i="10"/>
  <c r="H249" i="10" s="1"/>
  <c r="E341" i="10"/>
  <c r="B248" i="10"/>
  <c r="B249" i="10" s="1"/>
  <c r="E281" i="10"/>
  <c r="F248" i="10"/>
  <c r="F249" i="10" s="1"/>
  <c r="G248" i="10"/>
  <c r="G249" i="10" s="1"/>
  <c r="C248" i="10"/>
  <c r="C249" i="10" s="1"/>
  <c r="I326" i="10"/>
  <c r="D248" i="10"/>
  <c r="I341" i="10"/>
  <c r="I227" i="10"/>
  <c r="I248" i="10" l="1"/>
  <c r="I249" i="10"/>
  <c r="D249" i="10"/>
  <c r="E249" i="10" s="1"/>
  <c r="E248" i="10"/>
  <c r="I158" i="10"/>
  <c r="I153" i="10"/>
  <c r="I154" i="10"/>
  <c r="I235" i="10"/>
  <c r="E235" i="10"/>
  <c r="E234" i="10"/>
  <c r="I233" i="10"/>
  <c r="E233" i="10"/>
  <c r="H232" i="10"/>
  <c r="I232" i="10" s="1"/>
  <c r="G232" i="10"/>
  <c r="F232" i="10"/>
  <c r="D232" i="10"/>
  <c r="C232" i="10"/>
  <c r="B232" i="10"/>
  <c r="I231" i="10"/>
  <c r="E231" i="10"/>
  <c r="I230" i="10"/>
  <c r="E230" i="10"/>
  <c r="H229" i="10"/>
  <c r="I229" i="10" s="1"/>
  <c r="G229" i="10"/>
  <c r="F229" i="10"/>
  <c r="D229" i="10"/>
  <c r="E229" i="10" s="1"/>
  <c r="C229" i="10"/>
  <c r="B229" i="10"/>
  <c r="I228" i="10"/>
  <c r="E228" i="10"/>
  <c r="E227" i="10"/>
  <c r="I226" i="10"/>
  <c r="E226" i="10"/>
  <c r="I225" i="10"/>
  <c r="E225" i="10"/>
  <c r="I224" i="10"/>
  <c r="E224" i="10"/>
  <c r="I223" i="10"/>
  <c r="E223" i="10"/>
  <c r="H222" i="10"/>
  <c r="G222" i="10"/>
  <c r="F222" i="10"/>
  <c r="D222" i="10"/>
  <c r="C222" i="10"/>
  <c r="B222" i="10"/>
  <c r="I221" i="10"/>
  <c r="E221" i="10"/>
  <c r="I220" i="10"/>
  <c r="E220" i="10"/>
  <c r="I219" i="10"/>
  <c r="E219" i="10"/>
  <c r="E218" i="10"/>
  <c r="I217" i="10"/>
  <c r="E217" i="10"/>
  <c r="I216" i="10"/>
  <c r="E216" i="10"/>
  <c r="I215" i="10"/>
  <c r="E215" i="10"/>
  <c r="I214" i="10"/>
  <c r="E214" i="10"/>
  <c r="I213" i="10"/>
  <c r="E213" i="10"/>
  <c r="I212" i="10"/>
  <c r="E212" i="10"/>
  <c r="I211" i="10"/>
  <c r="E211" i="10"/>
  <c r="I210" i="10"/>
  <c r="E210" i="10"/>
  <c r="E209" i="10"/>
  <c r="I208" i="10"/>
  <c r="E208" i="10"/>
  <c r="H207" i="10"/>
  <c r="I207" i="10" s="1"/>
  <c r="G207" i="10"/>
  <c r="F207" i="10"/>
  <c r="D207" i="10"/>
  <c r="E207" i="10" s="1"/>
  <c r="C207" i="10"/>
  <c r="B207" i="10"/>
  <c r="I206" i="10"/>
  <c r="E206" i="10"/>
  <c r="E205" i="10"/>
  <c r="I204" i="10"/>
  <c r="E204" i="10"/>
  <c r="I203" i="10"/>
  <c r="E203" i="10"/>
  <c r="I202" i="10"/>
  <c r="E202" i="10"/>
  <c r="I201" i="10"/>
  <c r="E201" i="10"/>
  <c r="I200" i="10"/>
  <c r="E200" i="10"/>
  <c r="I199" i="10"/>
  <c r="E199" i="10"/>
  <c r="I198" i="10"/>
  <c r="E198" i="10"/>
  <c r="I197" i="10"/>
  <c r="E197" i="10"/>
  <c r="E196" i="10"/>
  <c r="I195" i="10"/>
  <c r="E195" i="10"/>
  <c r="E194" i="10"/>
  <c r="I193" i="10"/>
  <c r="E193" i="10"/>
  <c r="I192" i="10"/>
  <c r="E192" i="10"/>
  <c r="I191" i="10"/>
  <c r="E191" i="10"/>
  <c r="I190" i="10"/>
  <c r="E190" i="10"/>
  <c r="I189" i="10"/>
  <c r="E189" i="10"/>
  <c r="E188" i="10"/>
  <c r="I187" i="10"/>
  <c r="E187" i="10"/>
  <c r="I186" i="10"/>
  <c r="E186" i="10"/>
  <c r="I185" i="10"/>
  <c r="E185" i="10"/>
  <c r="I184" i="10"/>
  <c r="E184" i="10"/>
  <c r="E183" i="10"/>
  <c r="I182" i="10"/>
  <c r="E182" i="10"/>
  <c r="I181" i="10"/>
  <c r="E181" i="10"/>
  <c r="E180" i="10"/>
  <c r="E179" i="10"/>
  <c r="E178" i="10"/>
  <c r="E177" i="10"/>
  <c r="I176" i="10"/>
  <c r="E176" i="10"/>
  <c r="I175" i="10"/>
  <c r="E175" i="10"/>
  <c r="I174" i="10"/>
  <c r="E174" i="10"/>
  <c r="E173" i="10"/>
  <c r="E172" i="10"/>
  <c r="I171" i="10"/>
  <c r="E171" i="10"/>
  <c r="I170" i="10"/>
  <c r="E170" i="10"/>
  <c r="I169" i="10"/>
  <c r="I168" i="10"/>
  <c r="E168" i="10"/>
  <c r="I167" i="10"/>
  <c r="E167" i="10"/>
  <c r="I166" i="10"/>
  <c r="E166" i="10"/>
  <c r="I165" i="10"/>
  <c r="E165" i="10"/>
  <c r="I164" i="10"/>
  <c r="E164" i="10"/>
  <c r="E163" i="10"/>
  <c r="H162" i="10"/>
  <c r="G162" i="10"/>
  <c r="F162" i="10"/>
  <c r="D162" i="10"/>
  <c r="C162" i="10"/>
  <c r="B162" i="10"/>
  <c r="E161" i="10"/>
  <c r="I160" i="10"/>
  <c r="E160" i="10"/>
  <c r="I159" i="10"/>
  <c r="E159" i="10"/>
  <c r="E158" i="10"/>
  <c r="E157" i="10"/>
  <c r="E156" i="10"/>
  <c r="E155" i="10"/>
  <c r="E154" i="10"/>
  <c r="E153" i="10"/>
  <c r="I152" i="10"/>
  <c r="E152" i="10"/>
  <c r="I151" i="10"/>
  <c r="E151" i="10"/>
  <c r="I150" i="10"/>
  <c r="E150" i="10"/>
  <c r="I149" i="10"/>
  <c r="E149" i="10"/>
  <c r="I148" i="10"/>
  <c r="E148" i="10"/>
  <c r="E147" i="10"/>
  <c r="I146" i="10"/>
  <c r="E146" i="10"/>
  <c r="I145" i="10"/>
  <c r="E145" i="10"/>
  <c r="I144" i="10"/>
  <c r="E144" i="10"/>
  <c r="I143" i="10"/>
  <c r="E143" i="10"/>
  <c r="I142" i="10"/>
  <c r="E142" i="10"/>
  <c r="I141" i="10"/>
  <c r="E141" i="10"/>
  <c r="I140" i="10"/>
  <c r="E140" i="10"/>
  <c r="I139" i="10"/>
  <c r="E139" i="10"/>
  <c r="I138" i="10"/>
  <c r="E138" i="10"/>
  <c r="I137" i="10"/>
  <c r="E137" i="10"/>
  <c r="I136" i="10"/>
  <c r="E136" i="10"/>
  <c r="I135" i="10"/>
  <c r="E135" i="10"/>
  <c r="I134" i="10"/>
  <c r="E134" i="10"/>
  <c r="E133" i="10"/>
  <c r="I132" i="10"/>
  <c r="E132" i="10"/>
  <c r="H131" i="10"/>
  <c r="G131" i="10"/>
  <c r="F131" i="10"/>
  <c r="D131" i="10"/>
  <c r="E131" i="10" s="1"/>
  <c r="C131" i="10"/>
  <c r="B131" i="10"/>
  <c r="I222" i="10" l="1"/>
  <c r="G129" i="10"/>
  <c r="G130" i="10" s="1"/>
  <c r="I162" i="10"/>
  <c r="I131" i="10"/>
  <c r="E232" i="10"/>
  <c r="E222" i="10"/>
  <c r="F129" i="10"/>
  <c r="F130" i="10" s="1"/>
  <c r="B129" i="10"/>
  <c r="B130" i="10" s="1"/>
  <c r="H129" i="10"/>
  <c r="H130" i="10" s="1"/>
  <c r="D129" i="10"/>
  <c r="D130" i="10" s="1"/>
  <c r="C129" i="10"/>
  <c r="C130" i="10" s="1"/>
  <c r="E162" i="10"/>
  <c r="G11" i="10"/>
  <c r="H11" i="10"/>
  <c r="F11" i="10"/>
  <c r="C11" i="10"/>
  <c r="D11" i="10"/>
  <c r="B11" i="10"/>
  <c r="G10" i="10"/>
  <c r="H10" i="10"/>
  <c r="F10" i="10"/>
  <c r="C10" i="10"/>
  <c r="D10" i="10"/>
  <c r="B10" i="10"/>
  <c r="G103" i="10"/>
  <c r="H103" i="10"/>
  <c r="F103" i="10"/>
  <c r="C103" i="10"/>
  <c r="D103" i="10"/>
  <c r="B103" i="10"/>
  <c r="G113" i="10"/>
  <c r="H113" i="10"/>
  <c r="F113" i="10"/>
  <c r="C113" i="10"/>
  <c r="D113" i="10"/>
  <c r="B113" i="10"/>
  <c r="G110" i="10"/>
  <c r="H110" i="10"/>
  <c r="F110" i="10"/>
  <c r="C110" i="10"/>
  <c r="D110" i="10"/>
  <c r="B110" i="10"/>
  <c r="I79" i="10"/>
  <c r="E79" i="10"/>
  <c r="B88" i="10"/>
  <c r="C88" i="10"/>
  <c r="D88" i="10"/>
  <c r="I130" i="10" l="1"/>
  <c r="I129" i="10"/>
  <c r="E129" i="10"/>
  <c r="E130" i="10"/>
  <c r="I113" i="10"/>
  <c r="E113" i="10"/>
  <c r="I110" i="10"/>
  <c r="E110" i="10"/>
  <c r="I109" i="10"/>
  <c r="E109" i="10"/>
  <c r="I108" i="10"/>
  <c r="E108" i="10"/>
  <c r="I112" i="10"/>
  <c r="E112" i="10"/>
  <c r="I111" i="10"/>
  <c r="E111" i="10"/>
  <c r="I107" i="10"/>
  <c r="E107" i="10"/>
  <c r="I106" i="10"/>
  <c r="E106" i="10"/>
  <c r="I105" i="10"/>
  <c r="E105" i="10"/>
  <c r="I104" i="10"/>
  <c r="E104" i="10"/>
  <c r="I102" i="10"/>
  <c r="E102" i="10"/>
  <c r="I101" i="10"/>
  <c r="E101" i="10"/>
  <c r="I100" i="10"/>
  <c r="E100" i="10"/>
  <c r="E99" i="10"/>
  <c r="I98" i="10"/>
  <c r="E98" i="10"/>
  <c r="I97" i="10"/>
  <c r="E97" i="10"/>
  <c r="I96" i="10"/>
  <c r="E96" i="10"/>
  <c r="I95" i="10"/>
  <c r="E95" i="10"/>
  <c r="I116" i="10"/>
  <c r="E116" i="10"/>
  <c r="E115" i="10"/>
  <c r="I94" i="10"/>
  <c r="E94" i="10"/>
  <c r="I93" i="10"/>
  <c r="E93" i="10"/>
  <c r="I92" i="10"/>
  <c r="E92" i="10"/>
  <c r="I91" i="10"/>
  <c r="E91" i="10"/>
  <c r="E90" i="10"/>
  <c r="I89" i="10"/>
  <c r="E89" i="10"/>
  <c r="I114" i="10"/>
  <c r="E114" i="10"/>
  <c r="H88" i="10"/>
  <c r="G88" i="10"/>
  <c r="F88" i="10"/>
  <c r="E88" i="10"/>
  <c r="I87" i="10"/>
  <c r="E87" i="10"/>
  <c r="E86" i="10"/>
  <c r="I85" i="10"/>
  <c r="E85" i="10"/>
  <c r="I84" i="10"/>
  <c r="E84" i="10"/>
  <c r="I83" i="10"/>
  <c r="E83" i="10"/>
  <c r="I82" i="10"/>
  <c r="E82" i="10"/>
  <c r="I81" i="10"/>
  <c r="E81" i="10"/>
  <c r="I80" i="10"/>
  <c r="E80" i="10"/>
  <c r="I78" i="10"/>
  <c r="E78" i="10"/>
  <c r="E77" i="10"/>
  <c r="I76" i="10"/>
  <c r="E76" i="10"/>
  <c r="E75" i="10"/>
  <c r="I74" i="10"/>
  <c r="E74" i="10"/>
  <c r="I73" i="10"/>
  <c r="E73" i="10"/>
  <c r="I72" i="10"/>
  <c r="E72" i="10"/>
  <c r="I71" i="10"/>
  <c r="E71" i="10"/>
  <c r="I70" i="10"/>
  <c r="E70" i="10"/>
  <c r="E69" i="10"/>
  <c r="I68" i="10"/>
  <c r="E68" i="10"/>
  <c r="I67" i="10"/>
  <c r="E67" i="10"/>
  <c r="I66" i="10"/>
  <c r="E66" i="10"/>
  <c r="I65" i="10"/>
  <c r="E65" i="10"/>
  <c r="E64" i="10"/>
  <c r="I63" i="10"/>
  <c r="E63" i="10"/>
  <c r="I62" i="10"/>
  <c r="E62" i="10"/>
  <c r="E61" i="10"/>
  <c r="E60" i="10"/>
  <c r="E59" i="10"/>
  <c r="E58" i="10"/>
  <c r="I57" i="10"/>
  <c r="E57" i="10"/>
  <c r="I56" i="10"/>
  <c r="E56" i="10"/>
  <c r="I55" i="10"/>
  <c r="E55" i="10"/>
  <c r="E54" i="10"/>
  <c r="E53" i="10"/>
  <c r="I52" i="10"/>
  <c r="E52" i="10"/>
  <c r="I51" i="10"/>
  <c r="E51" i="10"/>
  <c r="I50" i="10"/>
  <c r="I49" i="10"/>
  <c r="E49" i="10"/>
  <c r="I48" i="10"/>
  <c r="E48" i="10"/>
  <c r="I47" i="10"/>
  <c r="E47" i="10"/>
  <c r="I46" i="10"/>
  <c r="E46" i="10"/>
  <c r="I45" i="10"/>
  <c r="E45" i="10"/>
  <c r="E44" i="10"/>
  <c r="H43" i="10"/>
  <c r="G43" i="10"/>
  <c r="F43" i="10"/>
  <c r="D43" i="10"/>
  <c r="C43" i="10"/>
  <c r="B43" i="10"/>
  <c r="E42" i="10"/>
  <c r="I41" i="10"/>
  <c r="E41" i="10"/>
  <c r="I40" i="10"/>
  <c r="E40" i="10"/>
  <c r="E39" i="10"/>
  <c r="E38" i="10"/>
  <c r="E37" i="10"/>
  <c r="E36" i="10"/>
  <c r="E35" i="10"/>
  <c r="E34" i="10"/>
  <c r="I33" i="10"/>
  <c r="E33" i="10"/>
  <c r="I32" i="10"/>
  <c r="E32" i="10"/>
  <c r="I31" i="10"/>
  <c r="E31" i="10"/>
  <c r="I30" i="10"/>
  <c r="E30" i="10"/>
  <c r="I29" i="10"/>
  <c r="E29" i="10"/>
  <c r="E28" i="10"/>
  <c r="I27" i="10"/>
  <c r="E27" i="10"/>
  <c r="I26" i="10"/>
  <c r="E26" i="10"/>
  <c r="I25" i="10"/>
  <c r="E25" i="10"/>
  <c r="I24" i="10"/>
  <c r="E24" i="10"/>
  <c r="I23" i="10"/>
  <c r="E23" i="10"/>
  <c r="I22" i="10"/>
  <c r="E22" i="10"/>
  <c r="I21" i="10"/>
  <c r="E21" i="10"/>
  <c r="I20" i="10"/>
  <c r="E20" i="10"/>
  <c r="I19" i="10"/>
  <c r="E19" i="10"/>
  <c r="I18" i="10"/>
  <c r="E18" i="10"/>
  <c r="I17" i="10"/>
  <c r="E17" i="10"/>
  <c r="I16" i="10"/>
  <c r="E16" i="10"/>
  <c r="I15" i="10"/>
  <c r="E15" i="10"/>
  <c r="E14" i="10"/>
  <c r="I13" i="10"/>
  <c r="E13" i="10"/>
  <c r="H12" i="10"/>
  <c r="G12" i="10"/>
  <c r="F12" i="10"/>
  <c r="D12" i="10"/>
  <c r="C12" i="10"/>
  <c r="B12" i="10"/>
  <c r="E103" i="10" l="1"/>
  <c r="I103" i="10"/>
  <c r="I88" i="10"/>
  <c r="I43" i="10"/>
  <c r="I12" i="10"/>
  <c r="E43" i="10"/>
  <c r="E12" i="10"/>
  <c r="I10" i="10" l="1"/>
  <c r="E11" i="10"/>
  <c r="I11" i="10"/>
  <c r="E10" i="10"/>
</calcChain>
</file>

<file path=xl/sharedStrings.xml><?xml version="1.0" encoding="utf-8"?>
<sst xmlns="http://schemas.openxmlformats.org/spreadsheetml/2006/main" count="657" uniqueCount="126">
  <si>
    <t>MINISTERIO DE ECONOMÍA Y FINANZAS</t>
  </si>
  <si>
    <t>DIRECCIÓN DE PRESUPUESTO DE LA NACIÓN</t>
  </si>
  <si>
    <t>(En Millones de Balboas)</t>
  </si>
  <si>
    <t>Detalle</t>
  </si>
  <si>
    <t>Funcionamiento</t>
  </si>
  <si>
    <t>Inversión</t>
  </si>
  <si>
    <t>Ley</t>
  </si>
  <si>
    <t>Modificado</t>
  </si>
  <si>
    <t>Ejecutado</t>
  </si>
  <si>
    <t>Ejecución (%)</t>
  </si>
  <si>
    <t>Sector Público No Financiero</t>
  </si>
  <si>
    <t>Gobierno Central</t>
  </si>
  <si>
    <t>Asamblea Nacional</t>
  </si>
  <si>
    <t>Contraloría General de la República</t>
  </si>
  <si>
    <t>Fiscalía General de Cuentas</t>
  </si>
  <si>
    <t>Fiscalía General Electoral</t>
  </si>
  <si>
    <t>-</t>
  </si>
  <si>
    <t>Órgano Judicial</t>
  </si>
  <si>
    <t>Otros Gastos de la Administración</t>
  </si>
  <si>
    <t>Presidencia de la República</t>
  </si>
  <si>
    <t>Procuraduría de la Administración</t>
  </si>
  <si>
    <t>Procuraduría General de la Nación</t>
  </si>
  <si>
    <t>Tribunal Administrativo Tributario</t>
  </si>
  <si>
    <t>Tribunal de Cuentas</t>
  </si>
  <si>
    <t>Tribunal Electoral</t>
  </si>
  <si>
    <t>Servicio de la Deuda Pública</t>
  </si>
  <si>
    <t>Bingos Nacionales</t>
  </si>
  <si>
    <t>IDAAN</t>
  </si>
  <si>
    <t>IFARHU</t>
  </si>
  <si>
    <t>Zona Franca de Barú</t>
  </si>
  <si>
    <t>Zona Libre de Colón</t>
  </si>
  <si>
    <t>Defensoría del Pueblo</t>
  </si>
  <si>
    <t>Lotería Nacional de Beneficencia</t>
  </si>
  <si>
    <t>Sector Público</t>
  </si>
  <si>
    <t>Resto del Sector Púbico No Financiero</t>
  </si>
  <si>
    <t>Transporte Masivo de Panamá, S.A.</t>
  </si>
  <si>
    <t>Tribunal Adm. de Contrat. Públicas</t>
  </si>
  <si>
    <t>Superint. de Seguros y Reaseguros</t>
  </si>
  <si>
    <t>Caja de Seguro Social</t>
  </si>
  <si>
    <r>
      <t xml:space="preserve">EJECUCIÓN </t>
    </r>
    <r>
      <rPr>
        <b/>
        <u/>
        <sz val="11"/>
        <color theme="1"/>
        <rFont val="Calibri"/>
        <family val="2"/>
        <scheme val="minor"/>
      </rPr>
      <t>PRELIMINAR</t>
    </r>
    <r>
      <rPr>
        <b/>
        <sz val="11"/>
        <color theme="1"/>
        <rFont val="Calibri"/>
        <family val="2"/>
        <scheme val="minor"/>
      </rPr>
      <t xml:space="preserve"> DEL PRESUPUESTO MODIFICADO DE FUNCIONAMIENTO E INVERSIONES                                                         </t>
    </r>
  </si>
  <si>
    <t>Nota: Toda la información contenida en este informe es preliminar.</t>
  </si>
  <si>
    <t>Ministerio de Relaciones Exteriores</t>
  </si>
  <si>
    <t>Ministerio de Educación</t>
  </si>
  <si>
    <t>Ministerio de Comercio e Industrias</t>
  </si>
  <si>
    <t>Ministerio de Obras Públicas</t>
  </si>
  <si>
    <t>Ministerio de Desarrollo Agropecuario</t>
  </si>
  <si>
    <t>Ministerio de Salud</t>
  </si>
  <si>
    <t>Ministerio de Trabajo y Des. Laboral</t>
  </si>
  <si>
    <t>Minist. de Vivienda y Ord. Territorial</t>
  </si>
  <si>
    <t>Ministerio de Economía y Finanzas</t>
  </si>
  <si>
    <t>Ministerio de Gobierno</t>
  </si>
  <si>
    <t>Ministerio de Seguridad Pública</t>
  </si>
  <si>
    <t>Ministerio de Desarrollo Social</t>
  </si>
  <si>
    <t>Ministerio de Ambiente</t>
  </si>
  <si>
    <t>Ministerio de Cultura</t>
  </si>
  <si>
    <t>Tribunal Adm. de la Función Pública</t>
  </si>
  <si>
    <t>Autoridad Micro, Peq. y Med. Empresa</t>
  </si>
  <si>
    <t>Autoridad Tránsito y Transp. Terrestre</t>
  </si>
  <si>
    <t>Autoridad Nac. de los Serv. Públicos</t>
  </si>
  <si>
    <t>Autoridad Nac. de Administr. de Tierras</t>
  </si>
  <si>
    <t>Autoridad Nacional de Aduanas</t>
  </si>
  <si>
    <t>Inst. Conm. Gorgas de Est. de la Salud</t>
  </si>
  <si>
    <t>Autor. Prot. al Cons. y Def. de la Comp.</t>
  </si>
  <si>
    <t>Consejo de Administración del SIACAP</t>
  </si>
  <si>
    <t>Secretaría Nacional de Discapacidad</t>
  </si>
  <si>
    <t>Autoridad de los Rec. Acuát. de Panamá</t>
  </si>
  <si>
    <t>Dirección General de Contr. Públicas</t>
  </si>
  <si>
    <t>Sistema Estatal de Radio y Televisión</t>
  </si>
  <si>
    <t>Secret. Nac. de Ciencia, Tecnol. e Innov.</t>
  </si>
  <si>
    <t>Secret. Nac. de Niñez, Adoles. y Familia</t>
  </si>
  <si>
    <t>Instituto Panameño de Deportes</t>
  </si>
  <si>
    <t>Instituto Técnico Superior Especializado</t>
  </si>
  <si>
    <t>Instituto Pan. de Habilitación Especial</t>
  </si>
  <si>
    <t>Autoridad de Pasaportes de Panamá</t>
  </si>
  <si>
    <t>Instituto Pan. Autónomo Cooperativo</t>
  </si>
  <si>
    <t>Autoridad de Turismo de Panamá</t>
  </si>
  <si>
    <t>Autor. Nac. para Innov. Gubernamental</t>
  </si>
  <si>
    <t>Registro Público de Panamá</t>
  </si>
  <si>
    <t>Autor. Nac. Transp. y Acceso a la Info.</t>
  </si>
  <si>
    <t>Benem. Cuerpo Bomberos de Panamá</t>
  </si>
  <si>
    <t>Universidad Autónoma de Chiriquí</t>
  </si>
  <si>
    <t>Universidad de Panamá</t>
  </si>
  <si>
    <t>Universidad Marít. Internac. de Panamá</t>
  </si>
  <si>
    <t>Universidad Especial. de las Américas</t>
  </si>
  <si>
    <t>Universidad Tecnológica de Panamá</t>
  </si>
  <si>
    <t>Autoridad Marítima de Panamá</t>
  </si>
  <si>
    <t>Autoridad Aeronáutica Civil</t>
  </si>
  <si>
    <t>Instituto de Mercadeo Agropecuario</t>
  </si>
  <si>
    <t>Empresa de Generación Eléctrica, S.A.</t>
  </si>
  <si>
    <t>Empresa Mer. Nac. de Cadena de Frío</t>
  </si>
  <si>
    <t>Agencia Panamá-Pacífico</t>
  </si>
  <si>
    <t>Autoridad de Aseo Urb. y Domic.</t>
  </si>
  <si>
    <t>Siuperintendencia de Bancos</t>
  </si>
  <si>
    <t>Banco de Desarrollo Agropecuario</t>
  </si>
  <si>
    <t>Banco Hipotecario Nacional</t>
  </si>
  <si>
    <t>Superint. del Mercado de Valores</t>
  </si>
  <si>
    <t>Instituto de Seguro Agropecuario</t>
  </si>
  <si>
    <t>Aeropuerto Internac. de Tocumen, S.A.</t>
  </si>
  <si>
    <t>Empresa Nacional de Autopistas</t>
  </si>
  <si>
    <t>Empresa de Transmisión Eléctrica, S.A.</t>
  </si>
  <si>
    <t>Banco Nacional de Panamá</t>
  </si>
  <si>
    <t>Caja de Ahorros</t>
  </si>
  <si>
    <t>DEL SECTOR PÚBLICO, SIN TRANSFERENCIAS INTERINSTITUCIONALES</t>
  </si>
  <si>
    <t>Inst. Nac. de Form. Prof. y Cap. p. Des. Hum.</t>
  </si>
  <si>
    <t>Superintendencia de Sujetos No Financieros</t>
  </si>
  <si>
    <t>Empresa Metro de Panamá, S.A.</t>
  </si>
  <si>
    <t>Empresas Públicas</t>
  </si>
  <si>
    <t>Intermediarios Financieros</t>
  </si>
  <si>
    <t>Agencia Panameña de Alimentos</t>
  </si>
  <si>
    <t>Inst. de Innov. Agropecuaria de Panamá</t>
  </si>
  <si>
    <t>Autoridad Nac. de Descentralización</t>
  </si>
  <si>
    <t>Aut. para la Atrac. de Inv. y la Prom. de Exp.</t>
  </si>
  <si>
    <t>Inst. de Meteorol. e Hidrología de Panamá</t>
  </si>
  <si>
    <t>Caja de Seguro Social (Invers. Financieras)</t>
  </si>
  <si>
    <t>Ministerio de la Mujer</t>
  </si>
  <si>
    <t>Univeridad Auton. de Pueblos Indíg.</t>
  </si>
  <si>
    <t>Instit. Tecn. Sup. de Agrotec. Américas</t>
  </si>
  <si>
    <t>Agencia del Área Ec. Esp. de Aguadulce</t>
  </si>
  <si>
    <t>Fuente: Información del Consolidado de SIAFPA</t>
  </si>
  <si>
    <t>AL 31 DE ENERO DE 2025</t>
  </si>
  <si>
    <t>Secr. Nac. de Pol. y Des. Afropanameños</t>
  </si>
  <si>
    <t>Sector Público Financiero</t>
  </si>
  <si>
    <t>Otras Entidades del Sector Público</t>
  </si>
  <si>
    <t>Ejecutado = suma del Gasto Devengado y Pasivo Contingente</t>
  </si>
  <si>
    <t>AL 28 DE FEBRERO DE 2025</t>
  </si>
  <si>
    <t>AL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</si>
</sst>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%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118">
    <xf numFmtId="0" fontId="0" fillId="0" borderId="0" xfId="0"/>
    <xf numFmtId="164" fontId="0" fillId="0" borderId="11" xfId="0" applyNumberFormat="1" applyBorder="1"/>
    <xf numFmtId="164" fontId="0" fillId="0" borderId="11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5" xfId="0" applyNumberFormat="1" applyBorder="1"/>
    <xf numFmtId="165" fontId="0" fillId="0" borderId="6" xfId="1" applyNumberFormat="1" applyFont="1" applyBorder="1" applyAlignment="1">
      <alignment horizontal="right" wrapText="1"/>
    </xf>
    <xf numFmtId="0" fontId="0" fillId="0" borderId="0" xfId="0" applyAlignment="1">
      <alignment horizontal="center"/>
    </xf>
    <xf numFmtId="165" fontId="0" fillId="0" borderId="15" xfId="1" applyNumberFormat="1" applyFont="1" applyBorder="1" applyAlignment="1">
      <alignment horizontal="right" wrapText="1"/>
    </xf>
    <xf numFmtId="165" fontId="0" fillId="0" borderId="8" xfId="1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165" fontId="0" fillId="0" borderId="8" xfId="0" applyNumberFormat="1" applyFill="1" applyBorder="1" applyAlignment="1">
      <alignment horizontal="right"/>
    </xf>
    <xf numFmtId="164" fontId="0" fillId="0" borderId="11" xfId="0" applyNumberFormat="1" applyFill="1" applyBorder="1"/>
    <xf numFmtId="164" fontId="0" fillId="0" borderId="5" xfId="0" applyNumberFormat="1" applyFill="1" applyBorder="1"/>
    <xf numFmtId="0" fontId="3" fillId="3" borderId="19" xfId="0" applyFont="1" applyFill="1" applyBorder="1" applyAlignment="1" applyProtection="1">
      <alignment horizontal="justify" vertical="distributed" wrapText="1"/>
      <protection locked="0"/>
    </xf>
    <xf numFmtId="164" fontId="0" fillId="0" borderId="14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164" fontId="0" fillId="0" borderId="11" xfId="0" applyNumberFormat="1" applyBorder="1" applyProtection="1">
      <protection locked="0"/>
    </xf>
    <xf numFmtId="164" fontId="0" fillId="0" borderId="5" xfId="0" applyNumberFormat="1" applyBorder="1" applyProtection="1">
      <protection locked="0"/>
    </xf>
    <xf numFmtId="164" fontId="0" fillId="0" borderId="12" xfId="0" applyNumberFormat="1" applyBorder="1" applyProtection="1">
      <protection locked="0"/>
    </xf>
    <xf numFmtId="164" fontId="0" fillId="0" borderId="7" xfId="0" applyNumberFormat="1" applyBorder="1" applyProtection="1">
      <protection locked="0"/>
    </xf>
    <xf numFmtId="164" fontId="0" fillId="0" borderId="14" xfId="0" applyNumberFormat="1" applyBorder="1"/>
    <xf numFmtId="164" fontId="0" fillId="0" borderId="16" xfId="0" applyNumberFormat="1" applyBorder="1"/>
    <xf numFmtId="164" fontId="0" fillId="0" borderId="18" xfId="0" applyNumberFormat="1" applyBorder="1"/>
    <xf numFmtId="164" fontId="0" fillId="0" borderId="29" xfId="0" applyNumberFormat="1" applyBorder="1"/>
    <xf numFmtId="164" fontId="0" fillId="0" borderId="12" xfId="0" applyNumberFormat="1" applyBorder="1"/>
    <xf numFmtId="164" fontId="0" fillId="0" borderId="7" xfId="0" applyNumberFormat="1" applyBorder="1"/>
    <xf numFmtId="164" fontId="0" fillId="0" borderId="27" xfId="0" applyNumberFormat="1" applyBorder="1"/>
    <xf numFmtId="164" fontId="0" fillId="0" borderId="30" xfId="0" applyNumberFormat="1" applyBorder="1"/>
    <xf numFmtId="165" fontId="0" fillId="0" borderId="24" xfId="1" applyNumberFormat="1" applyFont="1" applyBorder="1" applyAlignment="1">
      <alignment horizontal="right" wrapText="1"/>
    </xf>
    <xf numFmtId="165" fontId="0" fillId="0" borderId="25" xfId="1" applyNumberFormat="1" applyFont="1" applyBorder="1" applyAlignment="1">
      <alignment horizontal="right" wrapText="1"/>
    </xf>
    <xf numFmtId="165" fontId="0" fillId="0" borderId="28" xfId="1" applyNumberFormat="1" applyFont="1" applyBorder="1" applyAlignment="1">
      <alignment horizontal="right" wrapText="1"/>
    </xf>
    <xf numFmtId="164" fontId="0" fillId="0" borderId="11" xfId="0" applyNumberFormat="1" applyBorder="1" applyAlignment="1" applyProtection="1">
      <alignment horizontal="right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4" fontId="3" fillId="3" borderId="32" xfId="0" applyNumberFormat="1" applyFont="1" applyFill="1" applyBorder="1" applyAlignment="1" applyProtection="1">
      <alignment horizontal="right" vertical="center" wrapText="1"/>
    </xf>
    <xf numFmtId="165" fontId="3" fillId="4" borderId="4" xfId="1" applyNumberFormat="1" applyFont="1" applyFill="1" applyBorder="1" applyAlignment="1">
      <alignment horizontal="right" vertical="center" wrapText="1"/>
    </xf>
    <xf numFmtId="0" fontId="2" fillId="2" borderId="19" xfId="0" applyFont="1" applyFill="1" applyBorder="1" applyAlignment="1" applyProtection="1">
      <alignment horizontal="left" vertical="center" wrapText="1"/>
      <protection locked="0"/>
    </xf>
    <xf numFmtId="0" fontId="3" fillId="3" borderId="19" xfId="0" applyFont="1" applyFill="1" applyBorder="1" applyAlignment="1" applyProtection="1">
      <alignment horizontal="left" vertical="center" wrapText="1"/>
      <protection locked="0"/>
    </xf>
    <xf numFmtId="164" fontId="0" fillId="0" borderId="11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0" fontId="0" fillId="0" borderId="0" xfId="0"/>
    <xf numFmtId="0" fontId="10" fillId="0" borderId="21" xfId="0" applyFont="1" applyBorder="1" applyAlignment="1" applyProtection="1">
      <alignment vertical="center" wrapText="1"/>
      <protection locked="0"/>
    </xf>
    <xf numFmtId="0" fontId="11" fillId="0" borderId="21" xfId="0" applyFont="1" applyFill="1" applyBorder="1" applyAlignment="1">
      <alignment vertical="center" wrapText="1"/>
    </xf>
    <xf numFmtId="0" fontId="10" fillId="0" borderId="21" xfId="0" applyFont="1" applyFill="1" applyBorder="1" applyAlignment="1" applyProtection="1">
      <alignment vertical="center" wrapText="1"/>
      <protection locked="0"/>
    </xf>
    <xf numFmtId="0" fontId="11" fillId="0" borderId="21" xfId="0" applyFont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0" fillId="0" borderId="20" xfId="0" applyFont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horizontal="justify" readingOrder="2"/>
      <protection locked="0"/>
    </xf>
    <xf numFmtId="0" fontId="10" fillId="0" borderId="21" xfId="0" applyFont="1" applyBorder="1" applyAlignment="1" applyProtection="1">
      <alignment horizontal="justify"/>
      <protection locked="0"/>
    </xf>
    <xf numFmtId="0" fontId="10" fillId="0" borderId="23" xfId="0" applyFont="1" applyBorder="1" applyAlignment="1" applyProtection="1">
      <alignment vertical="center" wrapText="1"/>
      <protection locked="0"/>
    </xf>
    <xf numFmtId="0" fontId="3" fillId="3" borderId="17" xfId="0" applyFont="1" applyFill="1" applyBorder="1" applyAlignment="1" applyProtection="1">
      <alignment horizontal="justify" vertical="distributed" wrapText="1"/>
      <protection locked="0"/>
    </xf>
    <xf numFmtId="0" fontId="3" fillId="4" borderId="31" xfId="0" applyFont="1" applyFill="1" applyBorder="1" applyAlignment="1" applyProtection="1">
      <alignment horizontal="left" vertical="center" wrapText="1"/>
      <protection locked="0"/>
    </xf>
    <xf numFmtId="165" fontId="0" fillId="0" borderId="37" xfId="1" applyNumberFormat="1" applyFont="1" applyBorder="1" applyAlignment="1">
      <alignment horizontal="right" wrapText="1"/>
    </xf>
    <xf numFmtId="165" fontId="0" fillId="0" borderId="39" xfId="1" applyNumberFormat="1" applyFont="1" applyBorder="1" applyAlignment="1">
      <alignment horizontal="right" wrapText="1"/>
    </xf>
    <xf numFmtId="164" fontId="3" fillId="3" borderId="9" xfId="0" applyNumberFormat="1" applyFont="1" applyFill="1" applyBorder="1" applyAlignment="1" applyProtection="1">
      <alignment vertical="center" wrapText="1"/>
    </xf>
    <xf numFmtId="164" fontId="3" fillId="3" borderId="3" xfId="0" applyNumberFormat="1" applyFont="1" applyFill="1" applyBorder="1" applyAlignment="1" applyProtection="1">
      <alignment vertical="center" wrapText="1"/>
    </xf>
    <xf numFmtId="165" fontId="3" fillId="3" borderId="4" xfId="1" applyNumberFormat="1" applyFont="1" applyFill="1" applyBorder="1" applyAlignment="1">
      <alignment horizontal="right" vertical="center" wrapText="1"/>
    </xf>
    <xf numFmtId="164" fontId="3" fillId="3" borderId="3" xfId="0" applyNumberFormat="1" applyFont="1" applyFill="1" applyBorder="1" applyAlignment="1" applyProtection="1">
      <alignment horizontal="right" vertical="center" wrapText="1"/>
    </xf>
    <xf numFmtId="164" fontId="3" fillId="3" borderId="9" xfId="0" applyNumberFormat="1" applyFont="1" applyFill="1" applyBorder="1" applyAlignment="1" applyProtection="1">
      <alignment horizontal="right" vertical="center" wrapText="1"/>
    </xf>
    <xf numFmtId="164" fontId="0" fillId="0" borderId="18" xfId="0" applyNumberFormat="1" applyBorder="1" applyProtection="1">
      <protection locked="0"/>
    </xf>
    <xf numFmtId="164" fontId="0" fillId="0" borderId="29" xfId="0" applyNumberFormat="1" applyBorder="1" applyProtection="1">
      <protection locked="0"/>
    </xf>
    <xf numFmtId="164" fontId="0" fillId="0" borderId="27" xfId="0" applyNumberFormat="1" applyBorder="1" applyProtection="1">
      <protection locked="0"/>
    </xf>
    <xf numFmtId="164" fontId="0" fillId="0" borderId="30" xfId="0" applyNumberFormat="1" applyBorder="1" applyProtection="1">
      <protection locked="0"/>
    </xf>
    <xf numFmtId="0" fontId="4" fillId="5" borderId="18" xfId="0" applyFont="1" applyFill="1" applyBorder="1" applyAlignment="1" applyProtection="1">
      <alignment horizontal="center" vertical="center" wrapText="1"/>
      <protection locked="0"/>
    </xf>
    <xf numFmtId="0" fontId="4" fillId="5" borderId="29" xfId="0" applyFont="1" applyFill="1" applyBorder="1" applyAlignment="1" applyProtection="1">
      <alignment horizontal="center" vertical="center" wrapText="1"/>
      <protection locked="0"/>
    </xf>
    <xf numFmtId="0" fontId="4" fillId="5" borderId="26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165" fontId="2" fillId="2" borderId="2" xfId="1" applyNumberFormat="1" applyFont="1" applyFill="1" applyBorder="1" applyAlignment="1">
      <alignment horizontal="right" vertical="center" wrapText="1"/>
    </xf>
    <xf numFmtId="164" fontId="3" fillId="3" borderId="35" xfId="0" applyNumberFormat="1" applyFont="1" applyFill="1" applyBorder="1" applyAlignment="1" applyProtection="1">
      <alignment horizontal="right" vertical="center" wrapText="1"/>
    </xf>
    <xf numFmtId="165" fontId="3" fillId="3" borderId="36" xfId="1" applyNumberFormat="1" applyFont="1" applyFill="1" applyBorder="1" applyAlignment="1">
      <alignment horizontal="right" vertical="center" wrapText="1"/>
    </xf>
    <xf numFmtId="164" fontId="3" fillId="4" borderId="9" xfId="0" applyNumberFormat="1" applyFont="1" applyFill="1" applyBorder="1" applyAlignment="1" applyProtection="1">
      <alignment horizontal="right"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0" fontId="3" fillId="3" borderId="31" xfId="0" applyFont="1" applyFill="1" applyBorder="1" applyAlignment="1" applyProtection="1">
      <alignment horizontal="justify" vertical="distributed" wrapText="1"/>
      <protection locked="0"/>
    </xf>
    <xf numFmtId="164" fontId="0" fillId="0" borderId="7" xfId="0" applyNumberFormat="1" applyBorder="1" applyAlignment="1" applyProtection="1">
      <alignment horizontal="right"/>
      <protection locked="0"/>
    </xf>
    <xf numFmtId="166" fontId="0" fillId="0" borderId="11" xfId="0" applyNumberFormat="1" applyBorder="1"/>
    <xf numFmtId="166" fontId="0" fillId="0" borderId="5" xfId="0" applyNumberFormat="1" applyBorder="1"/>
    <xf numFmtId="164" fontId="0" fillId="0" borderId="0" xfId="0" applyNumberFormat="1" applyFill="1" applyBorder="1" applyProtection="1">
      <protection locked="0"/>
    </xf>
    <xf numFmtId="164" fontId="0" fillId="0" borderId="12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164" fontId="0" fillId="0" borderId="16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>
      <alignment horizontal="right"/>
    </xf>
    <xf numFmtId="0" fontId="10" fillId="0" borderId="41" xfId="0" applyFont="1" applyBorder="1" applyAlignment="1" applyProtection="1">
      <alignment vertical="center" wrapText="1"/>
      <protection locked="0"/>
    </xf>
    <xf numFmtId="0" fontId="11" fillId="0" borderId="21" xfId="0" applyFont="1" applyBorder="1" applyAlignment="1">
      <alignment horizontal="justify" vertical="distributed"/>
    </xf>
    <xf numFmtId="0" fontId="10" fillId="0" borderId="42" xfId="0" applyFont="1" applyBorder="1"/>
    <xf numFmtId="164" fontId="3" fillId="3" borderId="35" xfId="0" applyNumberFormat="1" applyFont="1" applyFill="1" applyBorder="1" applyAlignment="1" applyProtection="1">
      <alignment vertical="center" wrapText="1"/>
    </xf>
    <xf numFmtId="164" fontId="3" fillId="3" borderId="32" xfId="0" applyNumberFormat="1" applyFont="1" applyFill="1" applyBorder="1" applyAlignment="1" applyProtection="1">
      <alignment vertical="center" wrapText="1"/>
    </xf>
    <xf numFmtId="165" fontId="3" fillId="3" borderId="33" xfId="1" applyNumberFormat="1" applyFont="1" applyFill="1" applyBorder="1" applyAlignment="1">
      <alignment horizontal="right" vertical="center" wrapText="1"/>
    </xf>
    <xf numFmtId="164" fontId="3" fillId="3" borderId="34" xfId="0" applyNumberFormat="1" applyFont="1" applyFill="1" applyBorder="1" applyAlignment="1" applyProtection="1">
      <alignment horizontal="right" vertical="center" wrapText="1"/>
    </xf>
    <xf numFmtId="164" fontId="0" fillId="0" borderId="12" xfId="0" applyNumberFormat="1" applyFill="1" applyBorder="1"/>
    <xf numFmtId="164" fontId="0" fillId="0" borderId="7" xfId="0" applyNumberFormat="1" applyFill="1" applyBorder="1"/>
    <xf numFmtId="164" fontId="0" fillId="0" borderId="14" xfId="0" applyNumberFormat="1" applyBorder="1" applyAlignment="1" applyProtection="1">
      <alignment horizontal="right"/>
      <protection locked="0"/>
    </xf>
    <xf numFmtId="164" fontId="0" fillId="0" borderId="12" xfId="0" applyNumberFormat="1" applyFill="1" applyBorder="1" applyAlignment="1"/>
    <xf numFmtId="164" fontId="0" fillId="0" borderId="7" xfId="0" applyNumberFormat="1" applyFill="1" applyBorder="1" applyAlignment="1"/>
    <xf numFmtId="164" fontId="0" fillId="0" borderId="14" xfId="0" applyNumberFormat="1" applyBorder="1" applyAlignment="1">
      <alignment horizontal="right"/>
    </xf>
    <xf numFmtId="164" fontId="0" fillId="0" borderId="16" xfId="0" applyNumberFormat="1" applyBorder="1" applyAlignment="1">
      <alignment horizontal="right"/>
    </xf>
    <xf numFmtId="166" fontId="0" fillId="0" borderId="11" xfId="0" applyNumberFormat="1" applyBorder="1" applyAlignment="1">
      <alignment horizontal="right"/>
    </xf>
    <xf numFmtId="164" fontId="0" fillId="0" borderId="12" xfId="0" applyNumberFormat="1" applyBorder="1" applyAlignment="1" applyProtection="1">
      <alignment horizontal="right"/>
      <protection locked="0"/>
    </xf>
    <xf numFmtId="0" fontId="10" fillId="0" borderId="41" xfId="0" applyFont="1" applyFill="1" applyBorder="1" applyAlignment="1" applyProtection="1">
      <alignment vertical="center" wrapText="1"/>
      <protection locked="0"/>
    </xf>
    <xf numFmtId="165" fontId="2" fillId="2" borderId="43" xfId="1" applyNumberFormat="1" applyFont="1" applyFill="1" applyBorder="1" applyAlignment="1">
      <alignment horizontal="right" vertical="center" wrapText="1"/>
    </xf>
    <xf numFmtId="165" fontId="3" fillId="4" borderId="40" xfId="1" applyNumberFormat="1" applyFont="1" applyFill="1" applyBorder="1" applyAlignment="1">
      <alignment horizontal="right" vertical="center" wrapText="1"/>
    </xf>
    <xf numFmtId="0" fontId="8" fillId="0" borderId="13" xfId="0" applyFont="1" applyBorder="1" applyAlignment="1" applyProtection="1">
      <alignment horizontal="left" wrapText="1"/>
      <protection locked="0"/>
    </xf>
    <xf numFmtId="0" fontId="8" fillId="0" borderId="0" xfId="0" applyFont="1" applyBorder="1" applyAlignment="1" applyProtection="1">
      <alignment horizontal="left" wrapText="1"/>
      <protection locked="0"/>
    </xf>
    <xf numFmtId="0" fontId="8" fillId="0" borderId="0" xfId="0" applyFont="1" applyBorder="1" applyAlignment="1" applyProtection="1">
      <alignment horizontal="right" wrapText="1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4" fillId="5" borderId="17" xfId="0" applyFont="1" applyFill="1" applyBorder="1" applyAlignment="1" applyProtection="1">
      <alignment horizontal="center" vertical="center" wrapText="1"/>
      <protection locked="0"/>
    </xf>
    <xf numFmtId="0" fontId="4" fillId="5" borderId="31" xfId="0" applyFont="1" applyFill="1" applyBorder="1" applyAlignment="1" applyProtection="1">
      <alignment horizontal="center" vertical="center" wrapText="1"/>
      <protection locked="0"/>
    </xf>
    <xf numFmtId="0" fontId="4" fillId="5" borderId="14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</cellXfs>
  <cellStyles count="4">
    <cellStyle name="Normal" xfId="0" builtinId="0"/>
    <cellStyle name="Normal 2 2" xfId="3"/>
    <cellStyle name="Normal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B7712.525AA33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66674</xdr:rowOff>
    </xdr:from>
    <xdr:to>
      <xdr:col>0</xdr:col>
      <xdr:colOff>1377753</xdr:colOff>
      <xdr:row>3</xdr:row>
      <xdr:rowOff>76199</xdr:rowOff>
    </xdr:to>
    <xdr:pic>
      <xdr:nvPicPr>
        <xdr:cNvPr id="17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666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119</xdr:row>
      <xdr:rowOff>66674</xdr:rowOff>
    </xdr:from>
    <xdr:to>
      <xdr:col>0</xdr:col>
      <xdr:colOff>1377753</xdr:colOff>
      <xdr:row>122</xdr:row>
      <xdr:rowOff>76199</xdr:rowOff>
    </xdr:to>
    <xdr:pic>
      <xdr:nvPicPr>
        <xdr:cNvPr id="3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666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238</xdr:row>
      <xdr:rowOff>66674</xdr:rowOff>
    </xdr:from>
    <xdr:to>
      <xdr:col>0</xdr:col>
      <xdr:colOff>1377753</xdr:colOff>
      <xdr:row>241</xdr:row>
      <xdr:rowOff>76199</xdr:rowOff>
    </xdr:to>
    <xdr:pic>
      <xdr:nvPicPr>
        <xdr:cNvPr id="4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229266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6"/>
  <sheetViews>
    <sheetView tabSelected="1" view="pageBreakPreview" zoomScaleNormal="100" zoomScaleSheetLayoutView="100" workbookViewId="0">
      <selection activeCell="A7" sqref="A7:I7"/>
    </sheetView>
  </sheetViews>
  <sheetFormatPr baseColWidth="10" defaultRowHeight="15" x14ac:dyDescent="0.25"/>
  <cols>
    <col min="1" max="1" width="35.42578125" style="39" customWidth="1"/>
    <col min="2" max="2" width="10.5703125" style="39" customWidth="1"/>
    <col min="3" max="3" width="12.7109375" style="39" customWidth="1"/>
    <col min="4" max="4" width="11.7109375" style="39" customWidth="1"/>
    <col min="5" max="5" width="11.7109375" style="6" customWidth="1"/>
    <col min="6" max="6" width="10.7109375" style="9" customWidth="1"/>
    <col min="7" max="7" width="12.7109375" style="9" customWidth="1"/>
    <col min="8" max="9" width="11.7109375" style="9" customWidth="1"/>
    <col min="10" max="10" width="11.42578125" style="39"/>
    <col min="11" max="11" width="40.140625" style="39" customWidth="1"/>
    <col min="12" max="16384" width="11.42578125" style="39"/>
  </cols>
  <sheetData>
    <row r="1" spans="1:9" x14ac:dyDescent="0.25">
      <c r="A1" s="116" t="s">
        <v>0</v>
      </c>
      <c r="B1" s="116"/>
      <c r="C1" s="116"/>
      <c r="D1" s="116"/>
      <c r="E1" s="116"/>
      <c r="F1" s="116"/>
      <c r="G1" s="116"/>
      <c r="H1" s="116"/>
      <c r="I1" s="116"/>
    </row>
    <row r="2" spans="1:9" x14ac:dyDescent="0.25">
      <c r="A2" s="116" t="s">
        <v>1</v>
      </c>
      <c r="B2" s="116"/>
      <c r="C2" s="116"/>
      <c r="D2" s="116"/>
      <c r="E2" s="116"/>
      <c r="F2" s="116"/>
      <c r="G2" s="116"/>
      <c r="H2" s="116"/>
      <c r="I2" s="116"/>
    </row>
    <row r="3" spans="1:9" x14ac:dyDescent="0.25">
      <c r="A3" s="117" t="s">
        <v>39</v>
      </c>
      <c r="B3" s="117"/>
      <c r="C3" s="117"/>
      <c r="D3" s="117"/>
      <c r="E3" s="117"/>
      <c r="F3" s="117"/>
      <c r="G3" s="117"/>
      <c r="H3" s="117"/>
      <c r="I3" s="117"/>
    </row>
    <row r="4" spans="1:9" x14ac:dyDescent="0.25">
      <c r="A4" s="117" t="s">
        <v>102</v>
      </c>
      <c r="B4" s="117"/>
      <c r="C4" s="117"/>
      <c r="D4" s="117"/>
      <c r="E4" s="117"/>
      <c r="F4" s="117"/>
      <c r="G4" s="117"/>
      <c r="H4" s="117"/>
      <c r="I4" s="117"/>
    </row>
    <row r="5" spans="1:9" x14ac:dyDescent="0.25">
      <c r="A5" s="117" t="s">
        <v>119</v>
      </c>
      <c r="B5" s="117"/>
      <c r="C5" s="117"/>
      <c r="D5" s="117"/>
      <c r="E5" s="117"/>
      <c r="F5" s="117"/>
      <c r="G5" s="117"/>
      <c r="H5" s="117"/>
      <c r="I5" s="117"/>
    </row>
    <row r="6" spans="1:9" x14ac:dyDescent="0.25">
      <c r="A6" s="108" t="s">
        <v>2</v>
      </c>
      <c r="B6" s="108"/>
      <c r="C6" s="108"/>
      <c r="D6" s="108"/>
      <c r="E6" s="108"/>
      <c r="F6" s="108"/>
      <c r="G6" s="108"/>
      <c r="H6" s="108"/>
      <c r="I6" s="108"/>
    </row>
    <row r="7" spans="1:9" ht="6" customHeight="1" thickBot="1" x14ac:dyDescent="0.3">
      <c r="A7" s="109"/>
      <c r="B7" s="109"/>
      <c r="C7" s="109"/>
      <c r="D7" s="109"/>
      <c r="E7" s="109"/>
      <c r="F7" s="109"/>
      <c r="G7" s="109"/>
      <c r="H7" s="109"/>
      <c r="I7" s="109"/>
    </row>
    <row r="8" spans="1:9" x14ac:dyDescent="0.25">
      <c r="A8" s="110" t="s">
        <v>3</v>
      </c>
      <c r="B8" s="112" t="s">
        <v>4</v>
      </c>
      <c r="C8" s="113"/>
      <c r="D8" s="113"/>
      <c r="E8" s="114"/>
      <c r="F8" s="112" t="s">
        <v>5</v>
      </c>
      <c r="G8" s="113"/>
      <c r="H8" s="113"/>
      <c r="I8" s="115"/>
    </row>
    <row r="9" spans="1:9" ht="30.75" thickBot="1" x14ac:dyDescent="0.3">
      <c r="A9" s="111"/>
      <c r="B9" s="62" t="s">
        <v>6</v>
      </c>
      <c r="C9" s="63" t="s">
        <v>7</v>
      </c>
      <c r="D9" s="63" t="s">
        <v>8</v>
      </c>
      <c r="E9" s="64" t="s">
        <v>9</v>
      </c>
      <c r="F9" s="65" t="s">
        <v>6</v>
      </c>
      <c r="G9" s="63" t="s">
        <v>7</v>
      </c>
      <c r="H9" s="63" t="s">
        <v>8</v>
      </c>
      <c r="I9" s="66" t="s">
        <v>9</v>
      </c>
    </row>
    <row r="10" spans="1:9" ht="15.75" thickBot="1" x14ac:dyDescent="0.3">
      <c r="A10" s="35" t="s">
        <v>33</v>
      </c>
      <c r="B10" s="67">
        <f>B12+B43+B88+B103+B110+B113</f>
        <v>21227.203786000002</v>
      </c>
      <c r="C10" s="68">
        <f t="shared" ref="C10:D10" si="0">C12+C43+C88+C103+C110+C113</f>
        <v>21224.960200000001</v>
      </c>
      <c r="D10" s="68">
        <f t="shared" si="0"/>
        <v>1804.8337382700001</v>
      </c>
      <c r="E10" s="100">
        <f>D10/C10</f>
        <v>8.5033551123926257E-2</v>
      </c>
      <c r="F10" s="67">
        <f>F12+F43+F88+F103+F110+F113</f>
        <v>8884.7835890000006</v>
      </c>
      <c r="G10" s="68">
        <f t="shared" ref="G10:H10" si="1">G12+G43+G88+G103+G110+G113</f>
        <v>8887.0271750000011</v>
      </c>
      <c r="H10" s="68">
        <f t="shared" si="1"/>
        <v>268.93350242000002</v>
      </c>
      <c r="I10" s="69">
        <f>H10/G10</f>
        <v>3.0261357045979775E-2</v>
      </c>
    </row>
    <row r="11" spans="1:9" ht="15.75" thickBot="1" x14ac:dyDescent="0.3">
      <c r="A11" s="50" t="s">
        <v>10</v>
      </c>
      <c r="B11" s="72">
        <f>B10-B110-B113</f>
        <v>19651.839963000002</v>
      </c>
      <c r="C11" s="73">
        <f t="shared" ref="C11:D11" si="2">C10-C110-C113</f>
        <v>19649.596377000002</v>
      </c>
      <c r="D11" s="73">
        <f t="shared" si="2"/>
        <v>1673.71524649</v>
      </c>
      <c r="E11" s="101">
        <f>D11/C11</f>
        <v>8.5178098032033689E-2</v>
      </c>
      <c r="F11" s="72">
        <f>F10-F50-F110-F113</f>
        <v>5611.9437760000001</v>
      </c>
      <c r="G11" s="73">
        <f t="shared" ref="G11:H11" si="3">G10-G50-G110-G113</f>
        <v>5614.1873620000006</v>
      </c>
      <c r="H11" s="73">
        <f t="shared" si="3"/>
        <v>99.735847420000027</v>
      </c>
      <c r="I11" s="34">
        <f>H11/G11</f>
        <v>1.7764965967304321E-2</v>
      </c>
    </row>
    <row r="12" spans="1:9" ht="15.75" thickBot="1" x14ac:dyDescent="0.3">
      <c r="A12" s="36" t="s">
        <v>11</v>
      </c>
      <c r="B12" s="70">
        <f>SUM(B13:B42)</f>
        <v>12272.699759000001</v>
      </c>
      <c r="C12" s="33">
        <f>SUM(C13:C42)</f>
        <v>12270.537819000001</v>
      </c>
      <c r="D12" s="33">
        <f>SUM(D13:D42)</f>
        <v>1136.7466907999999</v>
      </c>
      <c r="E12" s="71">
        <f>D12/C12</f>
        <v>9.2640331464512782E-2</v>
      </c>
      <c r="F12" s="70">
        <f>SUM(F13:F42)</f>
        <v>3195.9699900000005</v>
      </c>
      <c r="G12" s="33">
        <f>SUM(G13:G42)</f>
        <v>3198.1319300000005</v>
      </c>
      <c r="H12" s="33">
        <f>SUM(H13:H42)</f>
        <v>54.892223930000007</v>
      </c>
      <c r="I12" s="88">
        <f>H12/G12</f>
        <v>1.7163839745035159E-2</v>
      </c>
    </row>
    <row r="13" spans="1:9" x14ac:dyDescent="0.25">
      <c r="A13" s="99" t="s">
        <v>12</v>
      </c>
      <c r="B13" s="20">
        <v>95.7</v>
      </c>
      <c r="C13" s="21">
        <v>95.7</v>
      </c>
      <c r="D13" s="21">
        <v>7.0583709500000005</v>
      </c>
      <c r="E13" s="7">
        <f>D13/C13</f>
        <v>7.375518234064786E-2</v>
      </c>
      <c r="F13" s="14">
        <v>3</v>
      </c>
      <c r="G13" s="15">
        <v>3</v>
      </c>
      <c r="H13" s="15">
        <v>0.19884960999999998</v>
      </c>
      <c r="I13" s="7">
        <f>H13/G13</f>
        <v>6.6283203333333332E-2</v>
      </c>
    </row>
    <row r="14" spans="1:9" x14ac:dyDescent="0.25">
      <c r="A14" s="40" t="s">
        <v>13</v>
      </c>
      <c r="B14" s="1">
        <v>127.975312</v>
      </c>
      <c r="C14" s="4">
        <v>127.975312</v>
      </c>
      <c r="D14" s="4">
        <v>7.6237841299999998</v>
      </c>
      <c r="E14" s="5">
        <f>D14/C14</f>
        <v>5.9572303523667124E-2</v>
      </c>
      <c r="F14" s="31" t="s">
        <v>16</v>
      </c>
      <c r="G14" s="32" t="s">
        <v>16</v>
      </c>
      <c r="H14" s="32" t="s">
        <v>16</v>
      </c>
      <c r="I14" s="5" t="s">
        <v>16</v>
      </c>
    </row>
    <row r="15" spans="1:9" x14ac:dyDescent="0.25">
      <c r="A15" s="40" t="s">
        <v>19</v>
      </c>
      <c r="B15" s="1">
        <v>162.91787199999999</v>
      </c>
      <c r="C15" s="4">
        <v>162.87721199999999</v>
      </c>
      <c r="D15" s="4">
        <v>9.5438286199999993</v>
      </c>
      <c r="E15" s="5">
        <f t="shared" ref="E15:E37" si="4">D15/C15</f>
        <v>5.8595235655187913E-2</v>
      </c>
      <c r="F15" s="16">
        <v>37.085140000000003</v>
      </c>
      <c r="G15" s="17">
        <v>37.125799999999998</v>
      </c>
      <c r="H15" s="17">
        <v>1.0776829999999999</v>
      </c>
      <c r="I15" s="5">
        <f t="shared" ref="I15:I27" si="5">H15/G15</f>
        <v>2.9027872800047406E-2</v>
      </c>
    </row>
    <row r="16" spans="1:9" x14ac:dyDescent="0.25">
      <c r="A16" s="40" t="s">
        <v>41</v>
      </c>
      <c r="B16" s="1">
        <v>69.841965999999999</v>
      </c>
      <c r="C16" s="4">
        <v>69.834215999999998</v>
      </c>
      <c r="D16" s="4">
        <v>7.7401577300000008</v>
      </c>
      <c r="E16" s="5">
        <f t="shared" si="4"/>
        <v>0.1108361799321983</v>
      </c>
      <c r="F16" s="16">
        <v>2.5</v>
      </c>
      <c r="G16" s="17">
        <v>2.5077500000000001</v>
      </c>
      <c r="H16" s="17">
        <v>1.5814500000000001E-3</v>
      </c>
      <c r="I16" s="5">
        <f t="shared" si="5"/>
        <v>6.3062506230684881E-4</v>
      </c>
    </row>
    <row r="17" spans="1:9" x14ac:dyDescent="0.25">
      <c r="A17" s="41" t="s">
        <v>42</v>
      </c>
      <c r="B17" s="1">
        <v>2024.526149</v>
      </c>
      <c r="C17" s="4">
        <v>2024.526149</v>
      </c>
      <c r="D17" s="4">
        <v>122.14736729000001</v>
      </c>
      <c r="E17" s="5">
        <f t="shared" si="4"/>
        <v>6.0333805690943439E-2</v>
      </c>
      <c r="F17" s="16">
        <v>1652.6549339999999</v>
      </c>
      <c r="G17" s="17">
        <v>1652.6549339999999</v>
      </c>
      <c r="H17" s="17">
        <v>6.4560661699999997</v>
      </c>
      <c r="I17" s="5">
        <f t="shared" si="5"/>
        <v>3.9064816479106581E-3</v>
      </c>
    </row>
    <row r="18" spans="1:9" x14ac:dyDescent="0.25">
      <c r="A18" s="42" t="s">
        <v>43</v>
      </c>
      <c r="B18" s="1">
        <v>27.853959</v>
      </c>
      <c r="C18" s="4">
        <v>27.853959</v>
      </c>
      <c r="D18" s="4">
        <v>1.4476039299999999</v>
      </c>
      <c r="E18" s="5">
        <f t="shared" si="4"/>
        <v>5.1971209191483334E-2</v>
      </c>
      <c r="F18" s="16">
        <v>1.355</v>
      </c>
      <c r="G18" s="17">
        <v>1.355</v>
      </c>
      <c r="H18" s="17">
        <v>9.8833299999999992E-3</v>
      </c>
      <c r="I18" s="5">
        <f t="shared" si="5"/>
        <v>7.2939704797047962E-3</v>
      </c>
    </row>
    <row r="19" spans="1:9" x14ac:dyDescent="0.25">
      <c r="A19" s="42" t="s">
        <v>44</v>
      </c>
      <c r="B19" s="1">
        <v>40.321375000000003</v>
      </c>
      <c r="C19" s="4">
        <v>40.321375000000003</v>
      </c>
      <c r="D19" s="4">
        <v>1.84962454</v>
      </c>
      <c r="E19" s="5">
        <f t="shared" si="4"/>
        <v>4.5872060166598977E-2</v>
      </c>
      <c r="F19" s="16">
        <v>670</v>
      </c>
      <c r="G19" s="17">
        <v>670</v>
      </c>
      <c r="H19" s="17">
        <v>37.284000210000002</v>
      </c>
      <c r="I19" s="5">
        <f t="shared" si="5"/>
        <v>5.5647761507462687E-2</v>
      </c>
    </row>
    <row r="20" spans="1:9" x14ac:dyDescent="0.25">
      <c r="A20" s="40" t="s">
        <v>45</v>
      </c>
      <c r="B20" s="1">
        <v>72.058311000000003</v>
      </c>
      <c r="C20" s="4">
        <v>72.058311000000003</v>
      </c>
      <c r="D20" s="4">
        <v>4.4069602999999997</v>
      </c>
      <c r="E20" s="5">
        <f t="shared" si="4"/>
        <v>6.1158251405587338E-2</v>
      </c>
      <c r="F20" s="16">
        <v>44.410527999999999</v>
      </c>
      <c r="G20" s="17">
        <v>44.410527999999999</v>
      </c>
      <c r="H20" s="17">
        <v>2.7353121200000001</v>
      </c>
      <c r="I20" s="5">
        <f t="shared" si="5"/>
        <v>6.1591524424118534E-2</v>
      </c>
    </row>
    <row r="21" spans="1:9" x14ac:dyDescent="0.25">
      <c r="A21" s="42" t="s">
        <v>46</v>
      </c>
      <c r="B21" s="1">
        <v>1501.586685</v>
      </c>
      <c r="C21" s="4">
        <v>1501.586685</v>
      </c>
      <c r="D21" s="4">
        <v>130.91670382999999</v>
      </c>
      <c r="E21" s="5">
        <f t="shared" si="4"/>
        <v>8.7185578520230414E-2</v>
      </c>
      <c r="F21" s="16">
        <v>165</v>
      </c>
      <c r="G21" s="17">
        <v>165</v>
      </c>
      <c r="H21" s="17">
        <v>0</v>
      </c>
      <c r="I21" s="5">
        <f t="shared" si="5"/>
        <v>0</v>
      </c>
    </row>
    <row r="22" spans="1:9" x14ac:dyDescent="0.25">
      <c r="A22" s="43" t="s">
        <v>47</v>
      </c>
      <c r="B22" s="1">
        <v>36.658298000000002</v>
      </c>
      <c r="C22" s="4">
        <v>36.658298000000002</v>
      </c>
      <c r="D22" s="4">
        <v>1.1537558400000001</v>
      </c>
      <c r="E22" s="5">
        <f t="shared" si="4"/>
        <v>3.1473251704157136E-2</v>
      </c>
      <c r="F22" s="16">
        <v>4.7659909999999996</v>
      </c>
      <c r="G22" s="17">
        <v>4.7659909999999996</v>
      </c>
      <c r="H22" s="17">
        <v>3.6075589999999998E-2</v>
      </c>
      <c r="I22" s="5">
        <f t="shared" si="5"/>
        <v>7.5693785405805429E-3</v>
      </c>
    </row>
    <row r="23" spans="1:9" x14ac:dyDescent="0.25">
      <c r="A23" s="43" t="s">
        <v>48</v>
      </c>
      <c r="B23" s="1">
        <v>14.696876</v>
      </c>
      <c r="C23" s="4">
        <v>14.696876</v>
      </c>
      <c r="D23" s="4">
        <v>0.84097759999999999</v>
      </c>
      <c r="E23" s="5">
        <f t="shared" si="4"/>
        <v>5.7221521090604563E-2</v>
      </c>
      <c r="F23" s="16">
        <v>103.46250499999999</v>
      </c>
      <c r="G23" s="17">
        <v>103.46250499999999</v>
      </c>
      <c r="H23" s="17">
        <v>1.94927619</v>
      </c>
      <c r="I23" s="5">
        <f t="shared" si="5"/>
        <v>1.8840411702770971E-2</v>
      </c>
    </row>
    <row r="24" spans="1:9" x14ac:dyDescent="0.25">
      <c r="A24" s="43" t="s">
        <v>49</v>
      </c>
      <c r="B24" s="1">
        <v>472.14316400000001</v>
      </c>
      <c r="C24" s="4">
        <v>472.040256</v>
      </c>
      <c r="D24" s="4">
        <v>7.9471025199999996</v>
      </c>
      <c r="E24" s="5">
        <f t="shared" si="4"/>
        <v>1.6835645729333729E-2</v>
      </c>
      <c r="F24" s="16">
        <v>61.446103999999998</v>
      </c>
      <c r="G24" s="17">
        <v>61.449012000000003</v>
      </c>
      <c r="H24" s="17">
        <v>0</v>
      </c>
      <c r="I24" s="5">
        <f t="shared" si="5"/>
        <v>0</v>
      </c>
    </row>
    <row r="25" spans="1:9" x14ac:dyDescent="0.25">
      <c r="A25" s="43" t="s">
        <v>50</v>
      </c>
      <c r="B25" s="1">
        <v>116.07855000000001</v>
      </c>
      <c r="C25" s="4">
        <v>116.07855000000001</v>
      </c>
      <c r="D25" s="4">
        <v>4.9233964700000001</v>
      </c>
      <c r="E25" s="5">
        <f t="shared" si="4"/>
        <v>4.2414351919454543E-2</v>
      </c>
      <c r="F25" s="16">
        <v>14.910017</v>
      </c>
      <c r="G25" s="17">
        <v>14.910017</v>
      </c>
      <c r="H25" s="17">
        <v>0</v>
      </c>
      <c r="I25" s="5">
        <f t="shared" si="5"/>
        <v>0</v>
      </c>
    </row>
    <row r="26" spans="1:9" x14ac:dyDescent="0.25">
      <c r="A26" s="43" t="s">
        <v>51</v>
      </c>
      <c r="B26" s="1">
        <v>971.58809499999995</v>
      </c>
      <c r="C26" s="4">
        <v>971.58809499999995</v>
      </c>
      <c r="D26" s="4">
        <v>68.995363870000006</v>
      </c>
      <c r="E26" s="5">
        <f t="shared" si="4"/>
        <v>7.1012977850454212E-2</v>
      </c>
      <c r="F26" s="16">
        <v>61.074300000000001</v>
      </c>
      <c r="G26" s="17">
        <v>61.074300000000001</v>
      </c>
      <c r="H26" s="17">
        <v>3.3560498599999997</v>
      </c>
      <c r="I26" s="5">
        <f t="shared" si="5"/>
        <v>5.4950279577498221E-2</v>
      </c>
    </row>
    <row r="27" spans="1:9" x14ac:dyDescent="0.25">
      <c r="A27" s="43" t="s">
        <v>52</v>
      </c>
      <c r="B27" s="1">
        <v>30.278635000000001</v>
      </c>
      <c r="C27" s="4">
        <v>30.278635000000001</v>
      </c>
      <c r="D27" s="4">
        <v>1.5882244299999999</v>
      </c>
      <c r="E27" s="5">
        <f t="shared" si="4"/>
        <v>5.2453633725562589E-2</v>
      </c>
      <c r="F27" s="16">
        <v>220</v>
      </c>
      <c r="G27" s="17">
        <v>220</v>
      </c>
      <c r="H27" s="17">
        <v>3.9283160000000004E-2</v>
      </c>
      <c r="I27" s="5">
        <f t="shared" si="5"/>
        <v>1.785598181818182E-4</v>
      </c>
    </row>
    <row r="28" spans="1:9" x14ac:dyDescent="0.25">
      <c r="A28" s="43" t="s">
        <v>22</v>
      </c>
      <c r="B28" s="1">
        <v>3.9103210000000002</v>
      </c>
      <c r="C28" s="4">
        <v>3.9103210000000002</v>
      </c>
      <c r="D28" s="4">
        <v>0.29011328000000003</v>
      </c>
      <c r="E28" s="5">
        <f t="shared" si="4"/>
        <v>7.4191678892858159E-2</v>
      </c>
      <c r="F28" s="2" t="s">
        <v>16</v>
      </c>
      <c r="G28" s="3" t="s">
        <v>16</v>
      </c>
      <c r="H28" s="3" t="s">
        <v>16</v>
      </c>
      <c r="I28" s="5" t="s">
        <v>16</v>
      </c>
    </row>
    <row r="29" spans="1:9" x14ac:dyDescent="0.25">
      <c r="A29" s="40" t="s">
        <v>53</v>
      </c>
      <c r="B29" s="1">
        <v>38.447816000000003</v>
      </c>
      <c r="C29" s="4">
        <v>38.447816000000003</v>
      </c>
      <c r="D29" s="4">
        <v>2.4554308300000001</v>
      </c>
      <c r="E29" s="5">
        <f t="shared" si="4"/>
        <v>6.3863987228819447E-2</v>
      </c>
      <c r="F29" s="16">
        <v>62.660200000000003</v>
      </c>
      <c r="G29" s="17">
        <v>62.660200000000003</v>
      </c>
      <c r="H29" s="17">
        <v>0.12208824</v>
      </c>
      <c r="I29" s="5">
        <f t="shared" ref="I29:I33" si="6">H29/G29</f>
        <v>1.948417655864488E-3</v>
      </c>
    </row>
    <row r="30" spans="1:9" x14ac:dyDescent="0.25">
      <c r="A30" s="40" t="s">
        <v>54</v>
      </c>
      <c r="B30" s="1">
        <v>31.659424999999999</v>
      </c>
      <c r="C30" s="4">
        <v>31.659424999999999</v>
      </c>
      <c r="D30" s="4">
        <v>1.2518276799999999</v>
      </c>
      <c r="E30" s="5">
        <f t="shared" si="4"/>
        <v>3.9540442695974419E-2</v>
      </c>
      <c r="F30" s="16">
        <v>82.655411000000001</v>
      </c>
      <c r="G30" s="17">
        <v>82.655411000000001</v>
      </c>
      <c r="H30" s="17">
        <v>1.0876794999999999</v>
      </c>
      <c r="I30" s="5">
        <f t="shared" si="6"/>
        <v>1.3159205027726495E-2</v>
      </c>
    </row>
    <row r="31" spans="1:9" x14ac:dyDescent="0.25">
      <c r="A31" s="40" t="s">
        <v>114</v>
      </c>
      <c r="B31" s="1">
        <v>9.6427960000000006</v>
      </c>
      <c r="C31" s="4">
        <v>9.6427960000000006</v>
      </c>
      <c r="D31" s="4">
        <v>0.32017627000000004</v>
      </c>
      <c r="E31" s="5">
        <f t="shared" si="4"/>
        <v>3.3203675572935486E-2</v>
      </c>
      <c r="F31" s="16">
        <v>1.8081149999999999</v>
      </c>
      <c r="G31" s="17">
        <v>1.8081149999999999</v>
      </c>
      <c r="H31" s="17">
        <v>2.4652600000000004E-3</v>
      </c>
      <c r="I31" s="5">
        <f t="shared" si="6"/>
        <v>1.3634420377022481E-3</v>
      </c>
    </row>
    <row r="32" spans="1:9" x14ac:dyDescent="0.25">
      <c r="A32" s="43" t="s">
        <v>17</v>
      </c>
      <c r="B32" s="1">
        <v>344.28504299999997</v>
      </c>
      <c r="C32" s="4">
        <v>342.698128</v>
      </c>
      <c r="D32" s="4">
        <v>21.33211433</v>
      </c>
      <c r="E32" s="5">
        <f t="shared" si="4"/>
        <v>6.2247536788412217E-2</v>
      </c>
      <c r="F32" s="16">
        <v>6.9494300000000004</v>
      </c>
      <c r="G32" s="17">
        <v>8.5363450000000007</v>
      </c>
      <c r="H32" s="17">
        <v>0.37204990000000004</v>
      </c>
      <c r="I32" s="5">
        <f t="shared" si="6"/>
        <v>4.3584215492696234E-2</v>
      </c>
    </row>
    <row r="33" spans="1:9" x14ac:dyDescent="0.25">
      <c r="A33" s="43" t="s">
        <v>21</v>
      </c>
      <c r="B33" s="1">
        <v>276.57224000000002</v>
      </c>
      <c r="C33" s="4">
        <v>276.05901399999999</v>
      </c>
      <c r="D33" s="4">
        <v>18.207561890000001</v>
      </c>
      <c r="E33" s="5">
        <f t="shared" si="4"/>
        <v>6.5955324646635158E-2</v>
      </c>
      <c r="F33" s="2">
        <v>0</v>
      </c>
      <c r="G33" s="3">
        <v>0.51322599999999996</v>
      </c>
      <c r="H33" s="3">
        <v>0.15714839000000003</v>
      </c>
      <c r="I33" s="5">
        <f t="shared" si="6"/>
        <v>0.30619725033416084</v>
      </c>
    </row>
    <row r="34" spans="1:9" x14ac:dyDescent="0.25">
      <c r="A34" s="40" t="s">
        <v>20</v>
      </c>
      <c r="B34" s="1">
        <v>13.366773999999999</v>
      </c>
      <c r="C34" s="4">
        <v>13.366773999999999</v>
      </c>
      <c r="D34" s="4">
        <v>0.72219983999999993</v>
      </c>
      <c r="E34" s="5">
        <f t="shared" si="4"/>
        <v>5.402947936428041E-2</v>
      </c>
      <c r="F34" s="31" t="s">
        <v>16</v>
      </c>
      <c r="G34" s="32" t="s">
        <v>16</v>
      </c>
      <c r="H34" s="32" t="s">
        <v>16</v>
      </c>
      <c r="I34" s="5" t="s">
        <v>16</v>
      </c>
    </row>
    <row r="35" spans="1:9" x14ac:dyDescent="0.25">
      <c r="A35" s="43" t="s">
        <v>24</v>
      </c>
      <c r="B35" s="1">
        <v>112.648233</v>
      </c>
      <c r="C35" s="4">
        <v>112.648233</v>
      </c>
      <c r="D35" s="4">
        <v>6.7403753000000002</v>
      </c>
      <c r="E35" s="5">
        <f t="shared" si="4"/>
        <v>5.9835606120870091E-2</v>
      </c>
      <c r="F35" s="2" t="s">
        <v>16</v>
      </c>
      <c r="G35" s="3" t="s">
        <v>16</v>
      </c>
      <c r="H35" s="3" t="s">
        <v>16</v>
      </c>
      <c r="I35" s="5" t="s">
        <v>16</v>
      </c>
    </row>
    <row r="36" spans="1:9" x14ac:dyDescent="0.25">
      <c r="A36" s="43" t="s">
        <v>15</v>
      </c>
      <c r="B36" s="1">
        <v>10.373492000000001</v>
      </c>
      <c r="C36" s="4">
        <v>10.373492000000001</v>
      </c>
      <c r="D36" s="4">
        <v>0.66966603000000002</v>
      </c>
      <c r="E36" s="5">
        <f t="shared" si="4"/>
        <v>6.4555506477471616E-2</v>
      </c>
      <c r="F36" s="31" t="s">
        <v>16</v>
      </c>
      <c r="G36" s="32" t="s">
        <v>16</v>
      </c>
      <c r="H36" s="32" t="s">
        <v>16</v>
      </c>
      <c r="I36" s="5" t="s">
        <v>16</v>
      </c>
    </row>
    <row r="37" spans="1:9" x14ac:dyDescent="0.25">
      <c r="A37" s="40" t="s">
        <v>55</v>
      </c>
      <c r="B37" s="1">
        <v>3.2429999999999999</v>
      </c>
      <c r="C37" s="4">
        <v>3.2429999999999999</v>
      </c>
      <c r="D37" s="4">
        <v>0.19579676999999998</v>
      </c>
      <c r="E37" s="5">
        <f t="shared" si="4"/>
        <v>6.0375198889916742E-2</v>
      </c>
      <c r="F37" s="31" t="s">
        <v>16</v>
      </c>
      <c r="G37" s="32" t="s">
        <v>16</v>
      </c>
      <c r="H37" s="32" t="s">
        <v>16</v>
      </c>
      <c r="I37" s="5" t="s">
        <v>16</v>
      </c>
    </row>
    <row r="38" spans="1:9" x14ac:dyDescent="0.25">
      <c r="A38" s="40" t="s">
        <v>18</v>
      </c>
      <c r="B38" s="1">
        <v>41.282142</v>
      </c>
      <c r="C38" s="4">
        <v>41.282142</v>
      </c>
      <c r="D38" s="4">
        <v>3.6220069800000001</v>
      </c>
      <c r="E38" s="5">
        <f>D38/C38</f>
        <v>8.7737864474183538E-2</v>
      </c>
      <c r="F38" s="31" t="s">
        <v>16</v>
      </c>
      <c r="G38" s="32" t="s">
        <v>16</v>
      </c>
      <c r="H38" s="32" t="s">
        <v>16</v>
      </c>
      <c r="I38" s="5" t="s">
        <v>16</v>
      </c>
    </row>
    <row r="39" spans="1:9" x14ac:dyDescent="0.25">
      <c r="A39" s="40" t="s">
        <v>23</v>
      </c>
      <c r="B39" s="1">
        <v>4.9702279999999996</v>
      </c>
      <c r="C39" s="4">
        <v>4.9702279999999996</v>
      </c>
      <c r="D39" s="4">
        <v>0.38074299</v>
      </c>
      <c r="E39" s="5">
        <f t="shared" ref="E39:E41" si="7">D39/C39</f>
        <v>7.6604733223506055E-2</v>
      </c>
      <c r="F39" s="31" t="s">
        <v>16</v>
      </c>
      <c r="G39" s="32" t="s">
        <v>16</v>
      </c>
      <c r="H39" s="32" t="s">
        <v>16</v>
      </c>
      <c r="I39" s="5" t="s">
        <v>16</v>
      </c>
    </row>
    <row r="40" spans="1:9" x14ac:dyDescent="0.25">
      <c r="A40" s="42" t="s">
        <v>14</v>
      </c>
      <c r="B40" s="1">
        <v>5.8384419999999997</v>
      </c>
      <c r="C40" s="4">
        <v>5.8279610000000002</v>
      </c>
      <c r="D40" s="4">
        <v>0.35873396999999996</v>
      </c>
      <c r="E40" s="5">
        <f t="shared" si="7"/>
        <v>6.1553941421365027E-2</v>
      </c>
      <c r="F40" s="31">
        <v>0</v>
      </c>
      <c r="G40" s="32">
        <v>1.0481000000000001E-2</v>
      </c>
      <c r="H40" s="32">
        <v>6.7319499999999996E-3</v>
      </c>
      <c r="I40" s="5">
        <f t="shared" ref="I40:I41" si="8">H40/G40</f>
        <v>0.64230035301974997</v>
      </c>
    </row>
    <row r="41" spans="1:9" x14ac:dyDescent="0.25">
      <c r="A41" s="42" t="s">
        <v>31</v>
      </c>
      <c r="B41" s="1">
        <v>7.0458920000000003</v>
      </c>
      <c r="C41" s="4">
        <v>7.1458919999999999</v>
      </c>
      <c r="D41" s="4">
        <v>0.74176291000000005</v>
      </c>
      <c r="E41" s="5">
        <f t="shared" si="7"/>
        <v>0.10380270370724887</v>
      </c>
      <c r="F41" s="31">
        <v>0.23231499999999999</v>
      </c>
      <c r="G41" s="32">
        <v>0.23231499999999999</v>
      </c>
      <c r="H41" s="32">
        <v>0</v>
      </c>
      <c r="I41" s="5">
        <f t="shared" si="8"/>
        <v>0</v>
      </c>
    </row>
    <row r="42" spans="1:9" ht="15.75" thickBot="1" x14ac:dyDescent="0.3">
      <c r="A42" s="44" t="s">
        <v>25</v>
      </c>
      <c r="B42" s="24">
        <v>5605.1886679999998</v>
      </c>
      <c r="C42" s="25">
        <v>5605.1886679999998</v>
      </c>
      <c r="D42" s="25">
        <v>701.27495967999994</v>
      </c>
      <c r="E42" s="8">
        <f>D42/C42</f>
        <v>0.12511174934816663</v>
      </c>
      <c r="F42" s="79" t="s">
        <v>16</v>
      </c>
      <c r="G42" s="80" t="s">
        <v>16</v>
      </c>
      <c r="H42" s="80" t="s">
        <v>16</v>
      </c>
      <c r="I42" s="8" t="s">
        <v>16</v>
      </c>
    </row>
    <row r="43" spans="1:9" ht="15.75" thickBot="1" x14ac:dyDescent="0.3">
      <c r="A43" s="49" t="s">
        <v>34</v>
      </c>
      <c r="B43" s="86">
        <f>SUM(B44:B87)</f>
        <v>6605.0458559999997</v>
      </c>
      <c r="C43" s="87">
        <f>SUM(C44:C87)</f>
        <v>6604.9642099999992</v>
      </c>
      <c r="D43" s="87">
        <f>SUM(D44:D87)</f>
        <v>484.08435288999999</v>
      </c>
      <c r="E43" s="88">
        <f>D43/C43</f>
        <v>7.3290988035497634E-2</v>
      </c>
      <c r="F43" s="70">
        <f>SUM(F44:F87)</f>
        <v>3263.0961980000006</v>
      </c>
      <c r="G43" s="33">
        <f>SUM(G44:G87)</f>
        <v>3263.1778440000007</v>
      </c>
      <c r="H43" s="33">
        <f>SUM(H44:H87)</f>
        <v>40.136834490000012</v>
      </c>
      <c r="I43" s="88">
        <f>H43/G43</f>
        <v>1.2299922470912683E-2</v>
      </c>
    </row>
    <row r="44" spans="1:9" x14ac:dyDescent="0.25">
      <c r="A44" s="83" t="s">
        <v>56</v>
      </c>
      <c r="B44" s="20">
        <v>7.2418570000000004</v>
      </c>
      <c r="C44" s="21">
        <v>7.2418570000000004</v>
      </c>
      <c r="D44" s="21">
        <v>0.31852363</v>
      </c>
      <c r="E44" s="28">
        <f>D44/C44</f>
        <v>4.3983695066058329E-2</v>
      </c>
      <c r="F44" s="92" t="s">
        <v>16</v>
      </c>
      <c r="G44" s="81" t="s">
        <v>16</v>
      </c>
      <c r="H44" s="81" t="s">
        <v>16</v>
      </c>
      <c r="I44" s="7" t="s">
        <v>16</v>
      </c>
    </row>
    <row r="45" spans="1:9" x14ac:dyDescent="0.25">
      <c r="A45" s="40" t="s">
        <v>57</v>
      </c>
      <c r="B45" s="1">
        <v>56.318798000000001</v>
      </c>
      <c r="C45" s="4">
        <v>56.318798000000001</v>
      </c>
      <c r="D45" s="4">
        <v>1.0562072900000001</v>
      </c>
      <c r="E45" s="29">
        <f>D45/C45</f>
        <v>1.875408083105751E-2</v>
      </c>
      <c r="F45" s="31">
        <v>14.691345</v>
      </c>
      <c r="G45" s="32">
        <v>14.691345</v>
      </c>
      <c r="H45" s="32">
        <v>0.62461858999999997</v>
      </c>
      <c r="I45" s="5">
        <f>H45/G45</f>
        <v>4.2516092978553015E-2</v>
      </c>
    </row>
    <row r="46" spans="1:9" x14ac:dyDescent="0.25">
      <c r="A46" s="40" t="s">
        <v>58</v>
      </c>
      <c r="B46" s="1">
        <v>25.2</v>
      </c>
      <c r="C46" s="4">
        <v>25.2</v>
      </c>
      <c r="D46" s="4">
        <v>2.2406241499999999</v>
      </c>
      <c r="E46" s="29">
        <f t="shared" ref="E46:E49" si="9">D46/C46</f>
        <v>8.8913656746031744E-2</v>
      </c>
      <c r="F46" s="31">
        <v>3.3</v>
      </c>
      <c r="G46" s="32">
        <v>3.3</v>
      </c>
      <c r="H46" s="32">
        <v>0.54297834999999994</v>
      </c>
      <c r="I46" s="5">
        <f t="shared" ref="I46:I52" si="10">H46/G46</f>
        <v>0.16453889393939394</v>
      </c>
    </row>
    <row r="47" spans="1:9" x14ac:dyDescent="0.25">
      <c r="A47" s="40" t="s">
        <v>59</v>
      </c>
      <c r="B47" s="1">
        <v>14.820276</v>
      </c>
      <c r="C47" s="4">
        <v>14.820276</v>
      </c>
      <c r="D47" s="4">
        <v>0.83156147000000002</v>
      </c>
      <c r="E47" s="29">
        <f t="shared" si="9"/>
        <v>5.6109715500575023E-2</v>
      </c>
      <c r="F47" s="31">
        <v>3.57</v>
      </c>
      <c r="G47" s="32">
        <v>3.57</v>
      </c>
      <c r="H47" s="32">
        <v>1.996003E-2</v>
      </c>
      <c r="I47" s="5">
        <f t="shared" si="10"/>
        <v>5.5910448179271712E-3</v>
      </c>
    </row>
    <row r="48" spans="1:9" x14ac:dyDescent="0.25">
      <c r="A48" s="40" t="s">
        <v>60</v>
      </c>
      <c r="B48" s="1">
        <v>41.331200000000003</v>
      </c>
      <c r="C48" s="4">
        <v>41.331200000000003</v>
      </c>
      <c r="D48" s="4">
        <v>2.10034375</v>
      </c>
      <c r="E48" s="29">
        <f t="shared" si="9"/>
        <v>5.0817390978244031E-2</v>
      </c>
      <c r="F48" s="31">
        <v>6.1849999999999996</v>
      </c>
      <c r="G48" s="32">
        <v>6.1849999999999996</v>
      </c>
      <c r="H48" s="32">
        <v>0.25666717999999999</v>
      </c>
      <c r="I48" s="5">
        <f t="shared" si="10"/>
        <v>4.1498331447049314E-2</v>
      </c>
    </row>
    <row r="49" spans="1:9" x14ac:dyDescent="0.25">
      <c r="A49" s="40" t="s">
        <v>38</v>
      </c>
      <c r="B49" s="1">
        <v>5354.2089999999998</v>
      </c>
      <c r="C49" s="4">
        <v>5354.2089999999998</v>
      </c>
      <c r="D49" s="4">
        <v>416.25751252999999</v>
      </c>
      <c r="E49" s="29">
        <f t="shared" si="9"/>
        <v>7.7743979088227597E-2</v>
      </c>
      <c r="F49" s="31">
        <v>461.483</v>
      </c>
      <c r="G49" s="32">
        <v>461.483</v>
      </c>
      <c r="H49" s="32">
        <v>0.83481330000000009</v>
      </c>
      <c r="I49" s="5">
        <f t="shared" si="10"/>
        <v>1.8089795290400731E-3</v>
      </c>
    </row>
    <row r="50" spans="1:9" x14ac:dyDescent="0.25">
      <c r="A50" s="40" t="s">
        <v>113</v>
      </c>
      <c r="B50" s="2" t="s">
        <v>16</v>
      </c>
      <c r="C50" s="3" t="s">
        <v>16</v>
      </c>
      <c r="D50" s="3" t="s">
        <v>16</v>
      </c>
      <c r="E50" s="29" t="s">
        <v>16</v>
      </c>
      <c r="F50" s="31">
        <v>1505.885</v>
      </c>
      <c r="G50" s="32">
        <v>1505.885</v>
      </c>
      <c r="H50" s="32">
        <v>0.65180000000000005</v>
      </c>
      <c r="I50" s="5">
        <f t="shared" si="10"/>
        <v>4.3283517665691605E-4</v>
      </c>
    </row>
    <row r="51" spans="1:9" x14ac:dyDescent="0.25">
      <c r="A51" s="40" t="s">
        <v>61</v>
      </c>
      <c r="B51" s="1">
        <v>15.709218999999999</v>
      </c>
      <c r="C51" s="4">
        <v>15.709218999999999</v>
      </c>
      <c r="D51" s="4">
        <v>0.74792997999999999</v>
      </c>
      <c r="E51" s="29">
        <f t="shared" ref="E51:E87" si="11">D51/C51</f>
        <v>4.7610895232920239E-2</v>
      </c>
      <c r="F51" s="31">
        <v>23.704000000000001</v>
      </c>
      <c r="G51" s="32">
        <v>23.704000000000001</v>
      </c>
      <c r="H51" s="32">
        <v>4.4475000000000001E-3</v>
      </c>
      <c r="I51" s="5">
        <f t="shared" si="10"/>
        <v>1.8762656091798853E-4</v>
      </c>
    </row>
    <row r="52" spans="1:9" ht="15" customHeight="1" x14ac:dyDescent="0.25">
      <c r="A52" s="40" t="s">
        <v>104</v>
      </c>
      <c r="B52" s="2">
        <v>7.1972500000000004</v>
      </c>
      <c r="C52" s="4">
        <v>7.1972500000000004</v>
      </c>
      <c r="D52" s="4">
        <v>0.36670287000000001</v>
      </c>
      <c r="E52" s="29">
        <f t="shared" si="11"/>
        <v>5.0950414394386745E-2</v>
      </c>
      <c r="F52" s="31">
        <v>1.9810000000000001</v>
      </c>
      <c r="G52" s="32">
        <v>1.9810000000000001</v>
      </c>
      <c r="H52" s="32">
        <v>0</v>
      </c>
      <c r="I52" s="5">
        <f t="shared" si="10"/>
        <v>0</v>
      </c>
    </row>
    <row r="53" spans="1:9" x14ac:dyDescent="0.25">
      <c r="A53" s="40" t="s">
        <v>62</v>
      </c>
      <c r="B53" s="1">
        <v>9.6336790000000008</v>
      </c>
      <c r="C53" s="4">
        <v>9.6336790000000008</v>
      </c>
      <c r="D53" s="4">
        <v>0.50482048999999996</v>
      </c>
      <c r="E53" s="29">
        <f t="shared" si="11"/>
        <v>5.2401630778854048E-2</v>
      </c>
      <c r="F53" s="31" t="s">
        <v>16</v>
      </c>
      <c r="G53" s="32" t="s">
        <v>16</v>
      </c>
      <c r="H53" s="32" t="s">
        <v>16</v>
      </c>
      <c r="I53" s="5" t="s">
        <v>16</v>
      </c>
    </row>
    <row r="54" spans="1:9" x14ac:dyDescent="0.25">
      <c r="A54" s="40" t="s">
        <v>63</v>
      </c>
      <c r="B54" s="1">
        <v>1.6757</v>
      </c>
      <c r="C54" s="4">
        <v>1.6757</v>
      </c>
      <c r="D54" s="4">
        <v>9.890560000000001E-2</v>
      </c>
      <c r="E54" s="29">
        <f t="shared" si="11"/>
        <v>5.9023452885361351E-2</v>
      </c>
      <c r="F54" s="31" t="s">
        <v>16</v>
      </c>
      <c r="G54" s="32" t="s">
        <v>16</v>
      </c>
      <c r="H54" s="32" t="s">
        <v>16</v>
      </c>
      <c r="I54" s="5" t="s">
        <v>16</v>
      </c>
    </row>
    <row r="55" spans="1:9" x14ac:dyDescent="0.25">
      <c r="A55" s="40" t="s">
        <v>28</v>
      </c>
      <c r="B55" s="1">
        <v>19.21</v>
      </c>
      <c r="C55" s="4">
        <v>19.21</v>
      </c>
      <c r="D55" s="4">
        <v>0.78405806999999994</v>
      </c>
      <c r="E55" s="29">
        <f t="shared" si="11"/>
        <v>4.0815099947943773E-2</v>
      </c>
      <c r="F55" s="31">
        <v>482.71570000000003</v>
      </c>
      <c r="G55" s="32">
        <v>482.71570000000003</v>
      </c>
      <c r="H55" s="32">
        <v>0.16233639000000002</v>
      </c>
      <c r="I55" s="5">
        <f t="shared" ref="I55:I85" si="12">H55/G55</f>
        <v>3.3629813573496782E-4</v>
      </c>
    </row>
    <row r="56" spans="1:9" x14ac:dyDescent="0.25">
      <c r="A56" s="40" t="s">
        <v>64</v>
      </c>
      <c r="B56" s="1">
        <v>6.8670949999999999</v>
      </c>
      <c r="C56" s="4">
        <v>6.8670949999999999</v>
      </c>
      <c r="D56" s="4">
        <v>0.32029924999999998</v>
      </c>
      <c r="E56" s="29">
        <f t="shared" si="11"/>
        <v>4.6642612341900029E-2</v>
      </c>
      <c r="F56" s="31">
        <v>5.2214020000000003</v>
      </c>
      <c r="G56" s="32">
        <v>5.2214020000000003</v>
      </c>
      <c r="H56" s="32">
        <v>0</v>
      </c>
      <c r="I56" s="5">
        <f t="shared" si="12"/>
        <v>0</v>
      </c>
    </row>
    <row r="57" spans="1:9" x14ac:dyDescent="0.25">
      <c r="A57" s="40" t="s">
        <v>108</v>
      </c>
      <c r="B57" s="1">
        <v>14.573223</v>
      </c>
      <c r="C57" s="4">
        <v>14.573223</v>
      </c>
      <c r="D57" s="4">
        <v>0.92419437999999998</v>
      </c>
      <c r="E57" s="29">
        <f t="shared" si="11"/>
        <v>6.3417294856463802E-2</v>
      </c>
      <c r="F57" s="31">
        <v>9.4380000000000006</v>
      </c>
      <c r="G57" s="32">
        <v>9.4380000000000006</v>
      </c>
      <c r="H57" s="32">
        <v>6.38953E-3</v>
      </c>
      <c r="I57" s="5">
        <f t="shared" si="12"/>
        <v>6.7700042381860562E-4</v>
      </c>
    </row>
    <row r="58" spans="1:9" x14ac:dyDescent="0.25">
      <c r="A58" s="40" t="s">
        <v>109</v>
      </c>
      <c r="B58" s="1">
        <v>11.420019999999999</v>
      </c>
      <c r="C58" s="4">
        <v>11.420019999999999</v>
      </c>
      <c r="D58" s="4">
        <v>0.56061309999999998</v>
      </c>
      <c r="E58" s="29">
        <f t="shared" si="11"/>
        <v>4.9090378125432356E-2</v>
      </c>
      <c r="F58" s="31" t="s">
        <v>16</v>
      </c>
      <c r="G58" s="32" t="s">
        <v>16</v>
      </c>
      <c r="H58" s="32" t="s">
        <v>16</v>
      </c>
      <c r="I58" s="5" t="s">
        <v>16</v>
      </c>
    </row>
    <row r="59" spans="1:9" x14ac:dyDescent="0.25">
      <c r="A59" s="40" t="s">
        <v>65</v>
      </c>
      <c r="B59" s="1">
        <v>4.6003030000000003</v>
      </c>
      <c r="C59" s="4">
        <v>4.6003030000000003</v>
      </c>
      <c r="D59" s="4">
        <v>0.24406926999999998</v>
      </c>
      <c r="E59" s="29">
        <f t="shared" si="11"/>
        <v>5.3055042243956532E-2</v>
      </c>
      <c r="F59" s="2" t="s">
        <v>16</v>
      </c>
      <c r="G59" s="3" t="s">
        <v>16</v>
      </c>
      <c r="H59" s="3" t="s">
        <v>16</v>
      </c>
      <c r="I59" s="5" t="s">
        <v>16</v>
      </c>
    </row>
    <row r="60" spans="1:9" x14ac:dyDescent="0.25">
      <c r="A60" s="40" t="s">
        <v>66</v>
      </c>
      <c r="B60" s="1">
        <v>2.251979</v>
      </c>
      <c r="C60" s="4">
        <v>2.251979</v>
      </c>
      <c r="D60" s="4">
        <v>0.14935335</v>
      </c>
      <c r="E60" s="29">
        <f t="shared" si="11"/>
        <v>6.632093372096276E-2</v>
      </c>
      <c r="F60" s="31" t="s">
        <v>16</v>
      </c>
      <c r="G60" s="32" t="s">
        <v>16</v>
      </c>
      <c r="H60" s="32" t="s">
        <v>16</v>
      </c>
      <c r="I60" s="5" t="s">
        <v>16</v>
      </c>
    </row>
    <row r="61" spans="1:9" x14ac:dyDescent="0.25">
      <c r="A61" s="40" t="s">
        <v>36</v>
      </c>
      <c r="B61" s="1">
        <v>4.2613219999999998</v>
      </c>
      <c r="C61" s="4">
        <v>4.2613219999999998</v>
      </c>
      <c r="D61" s="4">
        <v>0.20403398</v>
      </c>
      <c r="E61" s="29">
        <f t="shared" si="11"/>
        <v>4.7880441797169986E-2</v>
      </c>
      <c r="F61" s="31" t="s">
        <v>16</v>
      </c>
      <c r="G61" s="32" t="s">
        <v>16</v>
      </c>
      <c r="H61" s="32" t="s">
        <v>16</v>
      </c>
      <c r="I61" s="5" t="s">
        <v>16</v>
      </c>
    </row>
    <row r="62" spans="1:9" ht="15.75" thickBot="1" x14ac:dyDescent="0.3">
      <c r="A62" s="48" t="s">
        <v>67</v>
      </c>
      <c r="B62" s="24">
        <v>18.043901999999999</v>
      </c>
      <c r="C62" s="25">
        <v>17.962256</v>
      </c>
      <c r="D62" s="25">
        <v>1.53862276</v>
      </c>
      <c r="E62" s="30">
        <f t="shared" si="11"/>
        <v>8.5658658912332611E-2</v>
      </c>
      <c r="F62" s="98">
        <v>5.5846520000000002</v>
      </c>
      <c r="G62" s="75">
        <v>5.6662980000000003</v>
      </c>
      <c r="H62" s="75">
        <v>8.8178649999999997E-2</v>
      </c>
      <c r="I62" s="8">
        <f t="shared" si="12"/>
        <v>1.5561950677497017E-2</v>
      </c>
    </row>
    <row r="63" spans="1:9" x14ac:dyDescent="0.25">
      <c r="A63" s="83" t="s">
        <v>68</v>
      </c>
      <c r="B63" s="20">
        <v>9.7409119999999998</v>
      </c>
      <c r="C63" s="21">
        <v>9.7409119999999998</v>
      </c>
      <c r="D63" s="21">
        <v>0.49479917000000001</v>
      </c>
      <c r="E63" s="28">
        <f t="shared" si="11"/>
        <v>5.0795979883608434E-2</v>
      </c>
      <c r="F63" s="92">
        <v>73.559088000000003</v>
      </c>
      <c r="G63" s="81">
        <v>73.559088000000003</v>
      </c>
      <c r="H63" s="81">
        <v>0.23285027999999999</v>
      </c>
      <c r="I63" s="7">
        <f t="shared" si="12"/>
        <v>3.1654862278879801E-3</v>
      </c>
    </row>
    <row r="64" spans="1:9" x14ac:dyDescent="0.25">
      <c r="A64" s="40" t="s">
        <v>69</v>
      </c>
      <c r="B64" s="1">
        <v>8.1391380000000009</v>
      </c>
      <c r="C64" s="4">
        <v>8.1391380000000009</v>
      </c>
      <c r="D64" s="4">
        <v>0.41008146999999995</v>
      </c>
      <c r="E64" s="29">
        <f t="shared" si="11"/>
        <v>5.0383894461551074E-2</v>
      </c>
      <c r="F64" s="2" t="s">
        <v>16</v>
      </c>
      <c r="G64" s="3" t="s">
        <v>16</v>
      </c>
      <c r="H64" s="3" t="s">
        <v>16</v>
      </c>
      <c r="I64" s="5" t="s">
        <v>16</v>
      </c>
    </row>
    <row r="65" spans="1:11" x14ac:dyDescent="0.25">
      <c r="A65" s="40" t="s">
        <v>70</v>
      </c>
      <c r="B65" s="1">
        <v>58.077136000000003</v>
      </c>
      <c r="C65" s="4">
        <v>58.077136000000003</v>
      </c>
      <c r="D65" s="4">
        <v>1.8105878400000002</v>
      </c>
      <c r="E65" s="29">
        <f t="shared" si="11"/>
        <v>3.1175570365591033E-2</v>
      </c>
      <c r="F65" s="31">
        <v>149.922864</v>
      </c>
      <c r="G65" s="32">
        <v>149.922864</v>
      </c>
      <c r="H65" s="32">
        <v>30.38231721</v>
      </c>
      <c r="I65" s="5">
        <f t="shared" si="12"/>
        <v>0.20265299367546766</v>
      </c>
    </row>
    <row r="66" spans="1:11" x14ac:dyDescent="0.25">
      <c r="A66" s="40" t="s">
        <v>103</v>
      </c>
      <c r="B66" s="1">
        <v>22.237897</v>
      </c>
      <c r="C66" s="4">
        <v>22.237897</v>
      </c>
      <c r="D66" s="4">
        <v>0.80674668000000005</v>
      </c>
      <c r="E66" s="29">
        <f t="shared" si="11"/>
        <v>3.6278011360516692E-2</v>
      </c>
      <c r="F66" s="31">
        <v>100.162103</v>
      </c>
      <c r="G66" s="32">
        <v>100.162103</v>
      </c>
      <c r="H66" s="32">
        <v>0.33827509</v>
      </c>
      <c r="I66" s="5">
        <f t="shared" si="12"/>
        <v>3.3772762339065506E-3</v>
      </c>
    </row>
    <row r="67" spans="1:11" x14ac:dyDescent="0.25">
      <c r="A67" s="40" t="s">
        <v>71</v>
      </c>
      <c r="B67" s="1">
        <v>17.88</v>
      </c>
      <c r="C67" s="4">
        <v>17.88</v>
      </c>
      <c r="D67" s="4">
        <v>1.0521769299999999</v>
      </c>
      <c r="E67" s="29">
        <f t="shared" si="11"/>
        <v>5.8846584451901565E-2</v>
      </c>
      <c r="F67" s="2">
        <v>51.12</v>
      </c>
      <c r="G67" s="3">
        <v>51.12</v>
      </c>
      <c r="H67" s="3">
        <v>0.45764263999999999</v>
      </c>
      <c r="I67" s="5">
        <f t="shared" si="12"/>
        <v>8.9523208137715186E-3</v>
      </c>
    </row>
    <row r="68" spans="1:11" x14ac:dyDescent="0.25">
      <c r="A68" s="40" t="s">
        <v>72</v>
      </c>
      <c r="B68" s="1">
        <v>76.002077</v>
      </c>
      <c r="C68" s="4">
        <v>76.002077</v>
      </c>
      <c r="D68" s="4">
        <v>5.29683043</v>
      </c>
      <c r="E68" s="29">
        <f t="shared" si="11"/>
        <v>6.9693232594156607E-2</v>
      </c>
      <c r="F68" s="2">
        <v>3.4979230000000001</v>
      </c>
      <c r="G68" s="3">
        <v>3.4979230000000001</v>
      </c>
      <c r="H68" s="3">
        <v>1.021032E-2</v>
      </c>
      <c r="I68" s="5">
        <f t="shared" si="12"/>
        <v>2.9189664838248299E-3</v>
      </c>
    </row>
    <row r="69" spans="1:11" x14ac:dyDescent="0.25">
      <c r="A69" s="40" t="s">
        <v>73</v>
      </c>
      <c r="B69" s="1">
        <v>4.0511309999999998</v>
      </c>
      <c r="C69" s="4">
        <v>4.0511309999999998</v>
      </c>
      <c r="D69" s="4">
        <v>0.17199932999999998</v>
      </c>
      <c r="E69" s="29">
        <f t="shared" si="11"/>
        <v>4.2457113828212413E-2</v>
      </c>
      <c r="F69" s="31" t="s">
        <v>16</v>
      </c>
      <c r="G69" s="32" t="s">
        <v>16</v>
      </c>
      <c r="H69" s="32" t="s">
        <v>16</v>
      </c>
      <c r="I69" s="5" t="s">
        <v>16</v>
      </c>
    </row>
    <row r="70" spans="1:11" x14ac:dyDescent="0.25">
      <c r="A70" s="42" t="s">
        <v>74</v>
      </c>
      <c r="B70" s="1">
        <v>16.346499999999999</v>
      </c>
      <c r="C70" s="4">
        <v>16.346499999999999</v>
      </c>
      <c r="D70" s="4">
        <v>0.73909083999999992</v>
      </c>
      <c r="E70" s="29">
        <f t="shared" si="11"/>
        <v>4.5214011562108095E-2</v>
      </c>
      <c r="F70" s="31">
        <v>0.35</v>
      </c>
      <c r="G70" s="32">
        <v>0.35</v>
      </c>
      <c r="H70" s="32">
        <v>0</v>
      </c>
      <c r="I70" s="5">
        <f t="shared" si="12"/>
        <v>0</v>
      </c>
    </row>
    <row r="71" spans="1:11" x14ac:dyDescent="0.25">
      <c r="A71" s="40" t="s">
        <v>75</v>
      </c>
      <c r="B71" s="1">
        <v>9.8686980000000002</v>
      </c>
      <c r="C71" s="4">
        <v>9.8686980000000002</v>
      </c>
      <c r="D71" s="4">
        <v>0.87448408999999994</v>
      </c>
      <c r="E71" s="29">
        <f t="shared" si="11"/>
        <v>8.8611900982277489E-2</v>
      </c>
      <c r="F71" s="2">
        <v>26.377255000000002</v>
      </c>
      <c r="G71" s="3">
        <v>26.377255000000002</v>
      </c>
      <c r="H71" s="3">
        <v>5.17343668</v>
      </c>
      <c r="I71" s="5">
        <f t="shared" si="12"/>
        <v>0.19613248914642556</v>
      </c>
    </row>
    <row r="72" spans="1:11" x14ac:dyDescent="0.25">
      <c r="A72" s="84" t="s">
        <v>76</v>
      </c>
      <c r="B72" s="1">
        <v>5.4049899999999997</v>
      </c>
      <c r="C72" s="4">
        <v>5.4049899999999997</v>
      </c>
      <c r="D72" s="4">
        <v>0.18698573000000002</v>
      </c>
      <c r="E72" s="29">
        <f t="shared" si="11"/>
        <v>3.4595018677185348E-2</v>
      </c>
      <c r="F72" s="31">
        <v>19.7</v>
      </c>
      <c r="G72" s="32">
        <v>19.7</v>
      </c>
      <c r="H72" s="32">
        <v>4.8915769999999997E-2</v>
      </c>
      <c r="I72" s="5">
        <f t="shared" si="12"/>
        <v>2.4830340101522842E-3</v>
      </c>
      <c r="K72" s="78"/>
    </row>
    <row r="73" spans="1:11" x14ac:dyDescent="0.25">
      <c r="A73" s="84" t="s">
        <v>110</v>
      </c>
      <c r="B73" s="1">
        <v>41.170299999999997</v>
      </c>
      <c r="C73" s="4">
        <v>41.170299999999997</v>
      </c>
      <c r="D73" s="4">
        <v>0.50666792999999999</v>
      </c>
      <c r="E73" s="29">
        <f t="shared" si="11"/>
        <v>1.2306636823146783E-2</v>
      </c>
      <c r="F73" s="31">
        <v>156.37062599999999</v>
      </c>
      <c r="G73" s="32">
        <v>156.37062599999999</v>
      </c>
      <c r="H73" s="32">
        <v>0</v>
      </c>
      <c r="I73" s="5">
        <f t="shared" si="12"/>
        <v>0</v>
      </c>
    </row>
    <row r="74" spans="1:11" x14ac:dyDescent="0.25">
      <c r="A74" s="40" t="s">
        <v>77</v>
      </c>
      <c r="B74" s="1">
        <v>16.383656999999999</v>
      </c>
      <c r="C74" s="4">
        <v>16.383656999999999</v>
      </c>
      <c r="D74" s="4">
        <v>0.95502078000000001</v>
      </c>
      <c r="E74" s="29">
        <f t="shared" si="11"/>
        <v>5.8291062856113261E-2</v>
      </c>
      <c r="F74" s="31">
        <v>5.7987979999999997</v>
      </c>
      <c r="G74" s="32">
        <v>5.7987979999999997</v>
      </c>
      <c r="H74" s="32">
        <v>3.8427230000000007E-2</v>
      </c>
      <c r="I74" s="5">
        <f t="shared" si="12"/>
        <v>6.6267578211898414E-3</v>
      </c>
    </row>
    <row r="75" spans="1:11" x14ac:dyDescent="0.25">
      <c r="A75" s="40" t="s">
        <v>78</v>
      </c>
      <c r="B75" s="1">
        <v>3.5939589999999999</v>
      </c>
      <c r="C75" s="4">
        <v>3.5939589999999999</v>
      </c>
      <c r="D75" s="4">
        <v>0.1187018</v>
      </c>
      <c r="E75" s="29">
        <f t="shared" si="11"/>
        <v>3.3028145284907259E-2</v>
      </c>
      <c r="F75" s="31" t="s">
        <v>16</v>
      </c>
      <c r="G75" s="32" t="s">
        <v>16</v>
      </c>
      <c r="H75" s="32" t="s">
        <v>16</v>
      </c>
      <c r="I75" s="5" t="s">
        <v>16</v>
      </c>
    </row>
    <row r="76" spans="1:11" x14ac:dyDescent="0.25">
      <c r="A76" s="40" t="s">
        <v>79</v>
      </c>
      <c r="B76" s="1">
        <v>65.109558000000007</v>
      </c>
      <c r="C76" s="4">
        <v>65.109558000000007</v>
      </c>
      <c r="D76" s="4">
        <v>3.0921907000000002</v>
      </c>
      <c r="E76" s="29">
        <f t="shared" si="11"/>
        <v>4.7492116288057121E-2</v>
      </c>
      <c r="F76" s="31">
        <v>20.526796000000001</v>
      </c>
      <c r="G76" s="32">
        <v>20.526796000000001</v>
      </c>
      <c r="H76" s="32">
        <v>0.21790118</v>
      </c>
      <c r="I76" s="5">
        <f t="shared" si="12"/>
        <v>1.061545016572484E-2</v>
      </c>
    </row>
    <row r="77" spans="1:11" x14ac:dyDescent="0.25">
      <c r="A77" s="40" t="s">
        <v>111</v>
      </c>
      <c r="B77" s="2">
        <v>3.0048189999999999</v>
      </c>
      <c r="C77" s="3">
        <v>3.0048189999999999</v>
      </c>
      <c r="D77" s="3">
        <v>0.31892988999999999</v>
      </c>
      <c r="E77" s="29">
        <f t="shared" si="11"/>
        <v>0.10613946796795415</v>
      </c>
      <c r="F77" s="31" t="s">
        <v>16</v>
      </c>
      <c r="G77" s="32" t="s">
        <v>16</v>
      </c>
      <c r="H77" s="32" t="s">
        <v>16</v>
      </c>
      <c r="I77" s="5" t="s">
        <v>16</v>
      </c>
    </row>
    <row r="78" spans="1:11" x14ac:dyDescent="0.25">
      <c r="A78" s="40" t="s">
        <v>112</v>
      </c>
      <c r="B78" s="2">
        <v>7.1764849999999996</v>
      </c>
      <c r="C78" s="3">
        <v>7.1764849999999996</v>
      </c>
      <c r="D78" s="3">
        <v>0.35721174999999999</v>
      </c>
      <c r="E78" s="29">
        <f t="shared" si="11"/>
        <v>4.9775307828275266E-2</v>
      </c>
      <c r="F78" s="31">
        <v>0.44500000000000001</v>
      </c>
      <c r="G78" s="32">
        <v>0.44500000000000001</v>
      </c>
      <c r="H78" s="32">
        <v>0</v>
      </c>
      <c r="I78" s="5">
        <f t="shared" si="12"/>
        <v>0</v>
      </c>
    </row>
    <row r="79" spans="1:11" x14ac:dyDescent="0.25">
      <c r="A79" s="40" t="s">
        <v>120</v>
      </c>
      <c r="B79" s="2">
        <v>1.547005</v>
      </c>
      <c r="C79" s="3">
        <v>1.547005</v>
      </c>
      <c r="D79" s="3">
        <v>0</v>
      </c>
      <c r="E79" s="29">
        <f t="shared" si="11"/>
        <v>0</v>
      </c>
      <c r="F79" s="31">
        <v>0.125</v>
      </c>
      <c r="G79" s="32">
        <v>0.125</v>
      </c>
      <c r="H79" s="32">
        <v>0</v>
      </c>
      <c r="I79" s="5">
        <f t="shared" si="12"/>
        <v>0</v>
      </c>
    </row>
    <row r="80" spans="1:11" x14ac:dyDescent="0.25">
      <c r="A80" s="40" t="s">
        <v>80</v>
      </c>
      <c r="B80" s="1">
        <v>69.2</v>
      </c>
      <c r="C80" s="4">
        <v>69.2</v>
      </c>
      <c r="D80" s="4">
        <v>6.3749059599999995</v>
      </c>
      <c r="E80" s="29">
        <f t="shared" si="11"/>
        <v>9.212291849710981E-2</v>
      </c>
      <c r="F80" s="31">
        <v>2.8</v>
      </c>
      <c r="G80" s="32">
        <v>2.8</v>
      </c>
      <c r="H80" s="32">
        <v>0</v>
      </c>
      <c r="I80" s="5">
        <f t="shared" si="12"/>
        <v>0</v>
      </c>
    </row>
    <row r="81" spans="1:9" x14ac:dyDescent="0.25">
      <c r="A81" s="40" t="s">
        <v>81</v>
      </c>
      <c r="B81" s="1">
        <v>345.27228500000001</v>
      </c>
      <c r="C81" s="4">
        <v>345.27228500000001</v>
      </c>
      <c r="D81" s="4">
        <v>21.084413269999999</v>
      </c>
      <c r="E81" s="29">
        <f t="shared" si="11"/>
        <v>6.1066046091709902E-2</v>
      </c>
      <c r="F81" s="31">
        <v>50.027715000000001</v>
      </c>
      <c r="G81" s="32">
        <v>50.027715000000001</v>
      </c>
      <c r="H81" s="32">
        <v>1.9494000000000001E-2</v>
      </c>
      <c r="I81" s="5">
        <f t="shared" si="12"/>
        <v>3.8966400923967848E-4</v>
      </c>
    </row>
    <row r="82" spans="1:9" x14ac:dyDescent="0.25">
      <c r="A82" s="40" t="s">
        <v>82</v>
      </c>
      <c r="B82" s="1">
        <v>15.023680000000001</v>
      </c>
      <c r="C82" s="4">
        <v>15.023680000000001</v>
      </c>
      <c r="D82" s="4">
        <v>1.0285479</v>
      </c>
      <c r="E82" s="29">
        <f t="shared" si="11"/>
        <v>6.8461781667341154E-2</v>
      </c>
      <c r="F82" s="31">
        <v>8.2269369999999995</v>
      </c>
      <c r="G82" s="32">
        <v>8.2269369999999995</v>
      </c>
      <c r="H82" s="32">
        <v>2.0787990000000003E-2</v>
      </c>
      <c r="I82" s="5">
        <f t="shared" si="12"/>
        <v>2.5268201275881904E-3</v>
      </c>
    </row>
    <row r="83" spans="1:9" x14ac:dyDescent="0.25">
      <c r="A83" s="40" t="s">
        <v>83</v>
      </c>
      <c r="B83" s="1">
        <v>42.0822</v>
      </c>
      <c r="C83" s="4">
        <v>42.0822</v>
      </c>
      <c r="D83" s="4">
        <v>2.0623537999999999</v>
      </c>
      <c r="E83" s="29">
        <f t="shared" si="11"/>
        <v>4.9007746743278631E-2</v>
      </c>
      <c r="F83" s="31">
        <v>11.9178</v>
      </c>
      <c r="G83" s="32">
        <v>11.9178</v>
      </c>
      <c r="H83" s="32">
        <v>2.9523100000000001E-3</v>
      </c>
      <c r="I83" s="5">
        <f t="shared" si="12"/>
        <v>2.4772273406165567E-4</v>
      </c>
    </row>
    <row r="84" spans="1:9" x14ac:dyDescent="0.25">
      <c r="A84" s="40" t="s">
        <v>115</v>
      </c>
      <c r="B84" s="1">
        <v>2.8929999999999998</v>
      </c>
      <c r="C84" s="4">
        <v>2.8929999999999998</v>
      </c>
      <c r="D84" s="4">
        <v>0</v>
      </c>
      <c r="E84" s="29">
        <f t="shared" si="11"/>
        <v>0</v>
      </c>
      <c r="F84" s="31">
        <v>0.90700000000000003</v>
      </c>
      <c r="G84" s="32">
        <v>0.90700000000000003</v>
      </c>
      <c r="H84" s="32">
        <v>0</v>
      </c>
      <c r="I84" s="5">
        <f t="shared" si="12"/>
        <v>0</v>
      </c>
    </row>
    <row r="85" spans="1:9" x14ac:dyDescent="0.25">
      <c r="A85" s="40" t="s">
        <v>84</v>
      </c>
      <c r="B85" s="1">
        <v>141.09480600000001</v>
      </c>
      <c r="C85" s="4">
        <v>141.09480600000001</v>
      </c>
      <c r="D85" s="4">
        <v>7.0725376600000001</v>
      </c>
      <c r="E85" s="29">
        <f t="shared" si="11"/>
        <v>5.0126137598573262E-2</v>
      </c>
      <c r="F85" s="31">
        <v>56.905194000000002</v>
      </c>
      <c r="G85" s="32">
        <v>56.905194000000002</v>
      </c>
      <c r="H85" s="32">
        <v>1.4342700000000001E-3</v>
      </c>
      <c r="I85" s="5">
        <f t="shared" si="12"/>
        <v>2.520455338400217E-5</v>
      </c>
    </row>
    <row r="86" spans="1:9" x14ac:dyDescent="0.25">
      <c r="A86" s="85" t="s">
        <v>29</v>
      </c>
      <c r="B86" s="76">
        <v>0.57779999999999998</v>
      </c>
      <c r="C86" s="77">
        <v>0.57779999999999998</v>
      </c>
      <c r="D86" s="77">
        <v>2.0713020000000002E-2</v>
      </c>
      <c r="E86" s="29">
        <f t="shared" si="11"/>
        <v>3.5848078920041541E-2</v>
      </c>
      <c r="F86" s="97" t="s">
        <v>16</v>
      </c>
      <c r="G86" s="82" t="s">
        <v>16</v>
      </c>
      <c r="H86" s="82" t="s">
        <v>16</v>
      </c>
      <c r="I86" s="5" t="s">
        <v>16</v>
      </c>
    </row>
    <row r="87" spans="1:9" ht="15.75" thickBot="1" x14ac:dyDescent="0.3">
      <c r="A87" s="48" t="s">
        <v>116</v>
      </c>
      <c r="B87" s="24">
        <v>8.6029999999999998</v>
      </c>
      <c r="C87" s="25">
        <v>8.6029999999999998</v>
      </c>
      <c r="D87" s="25">
        <v>0</v>
      </c>
      <c r="E87" s="30">
        <f t="shared" si="11"/>
        <v>0</v>
      </c>
      <c r="F87" s="98">
        <v>0.59699999999999998</v>
      </c>
      <c r="G87" s="75">
        <v>0.59699999999999998</v>
      </c>
      <c r="H87" s="75">
        <v>0</v>
      </c>
      <c r="I87" s="8">
        <f>H87/G87</f>
        <v>0</v>
      </c>
    </row>
    <row r="88" spans="1:9" ht="15.75" thickBot="1" x14ac:dyDescent="0.3">
      <c r="A88" s="74" t="s">
        <v>106</v>
      </c>
      <c r="B88" s="86">
        <f>SUM(B89:B102)</f>
        <v>682.09028299999989</v>
      </c>
      <c r="C88" s="87">
        <f>SUM(C89:C102)</f>
        <v>682.09028299999989</v>
      </c>
      <c r="D88" s="87">
        <f>SUM(D89:D102)</f>
        <v>49.223773589999993</v>
      </c>
      <c r="E88" s="88">
        <f>D88/C88</f>
        <v>7.2166067772585468E-2</v>
      </c>
      <c r="F88" s="70">
        <f>SUM(F89:F102)</f>
        <v>573.32094900000004</v>
      </c>
      <c r="G88" s="33">
        <f>SUM(G89:G102)</f>
        <v>573.32094900000004</v>
      </c>
      <c r="H88" s="33">
        <f>SUM(H89:H102)</f>
        <v>2.1253319600000005</v>
      </c>
      <c r="I88" s="88">
        <f>H88/G88</f>
        <v>3.7070544233680186E-3</v>
      </c>
    </row>
    <row r="89" spans="1:9" ht="15" customHeight="1" x14ac:dyDescent="0.25">
      <c r="A89" s="45" t="s">
        <v>85</v>
      </c>
      <c r="B89" s="20">
        <v>59.328006999999999</v>
      </c>
      <c r="C89" s="21">
        <v>59.328006999999999</v>
      </c>
      <c r="D89" s="21">
        <v>2.9016345699999997</v>
      </c>
      <c r="E89" s="7">
        <f t="shared" ref="E89:E102" si="13">D89/C89</f>
        <v>4.8908343912513356E-2</v>
      </c>
      <c r="F89" s="92">
        <v>15.103662999999999</v>
      </c>
      <c r="G89" s="81">
        <v>15.103662999999999</v>
      </c>
      <c r="H89" s="81">
        <v>1.00299E-2</v>
      </c>
      <c r="I89" s="7">
        <f>H89/G89</f>
        <v>6.6407069596295947E-4</v>
      </c>
    </row>
    <row r="90" spans="1:9" ht="15" customHeight="1" x14ac:dyDescent="0.25">
      <c r="A90" s="40" t="s">
        <v>26</v>
      </c>
      <c r="B90" s="1">
        <v>0.99055899999999997</v>
      </c>
      <c r="C90" s="4">
        <v>0.99055899999999997</v>
      </c>
      <c r="D90" s="4">
        <v>5.1683369999999999E-2</v>
      </c>
      <c r="E90" s="5">
        <f t="shared" si="13"/>
        <v>5.2175963269224752E-2</v>
      </c>
      <c r="F90" s="31" t="s">
        <v>16</v>
      </c>
      <c r="G90" s="32" t="s">
        <v>16</v>
      </c>
      <c r="H90" s="32" t="s">
        <v>16</v>
      </c>
      <c r="I90" s="5" t="s">
        <v>16</v>
      </c>
    </row>
    <row r="91" spans="1:9" ht="15" customHeight="1" x14ac:dyDescent="0.25">
      <c r="A91" s="40" t="s">
        <v>86</v>
      </c>
      <c r="B91" s="1">
        <v>41.065015000000002</v>
      </c>
      <c r="C91" s="4">
        <v>41.065015000000002</v>
      </c>
      <c r="D91" s="4">
        <v>2.51546862</v>
      </c>
      <c r="E91" s="5">
        <f t="shared" si="13"/>
        <v>6.1255757973058086E-2</v>
      </c>
      <c r="F91" s="16">
        <v>17.104382000000001</v>
      </c>
      <c r="G91" s="17">
        <v>17.104382000000001</v>
      </c>
      <c r="H91" s="17">
        <v>0.22955551000000002</v>
      </c>
      <c r="I91" s="5">
        <f t="shared" ref="I91:I94" si="14">H91/G91</f>
        <v>1.3420859637021672E-2</v>
      </c>
    </row>
    <row r="92" spans="1:9" ht="15" customHeight="1" x14ac:dyDescent="0.25">
      <c r="A92" s="40" t="s">
        <v>27</v>
      </c>
      <c r="B92" s="1">
        <v>157.37850299999999</v>
      </c>
      <c r="C92" s="4">
        <v>157.37850299999999</v>
      </c>
      <c r="D92" s="4">
        <v>22.5918207</v>
      </c>
      <c r="E92" s="5">
        <f t="shared" si="13"/>
        <v>0.14355086793524779</v>
      </c>
      <c r="F92" s="16">
        <v>257</v>
      </c>
      <c r="G92" s="17">
        <v>257</v>
      </c>
      <c r="H92" s="17">
        <v>7.7467999999999999E-3</v>
      </c>
      <c r="I92" s="5">
        <f t="shared" si="14"/>
        <v>3.0143190661478599E-5</v>
      </c>
    </row>
    <row r="93" spans="1:9" ht="15" customHeight="1" x14ac:dyDescent="0.25">
      <c r="A93" s="40" t="s">
        <v>87</v>
      </c>
      <c r="B93" s="1">
        <v>9.6599789999999999</v>
      </c>
      <c r="C93" s="4">
        <v>9.6599789999999999</v>
      </c>
      <c r="D93" s="4">
        <v>0.47658519999999999</v>
      </c>
      <c r="E93" s="5">
        <f t="shared" si="13"/>
        <v>4.9336049281266552E-2</v>
      </c>
      <c r="F93" s="16">
        <v>37.388215000000002</v>
      </c>
      <c r="G93" s="17">
        <v>37.388215000000002</v>
      </c>
      <c r="H93" s="17">
        <v>0.50188259000000002</v>
      </c>
      <c r="I93" s="5">
        <f t="shared" si="14"/>
        <v>1.3423550442298461E-2</v>
      </c>
    </row>
    <row r="94" spans="1:9" ht="15" customHeight="1" x14ac:dyDescent="0.25">
      <c r="A94" s="40" t="s">
        <v>88</v>
      </c>
      <c r="B94" s="11">
        <v>1.3149999999999999</v>
      </c>
      <c r="C94" s="12">
        <v>1.3149999999999999</v>
      </c>
      <c r="D94" s="12">
        <v>8.1783979999999992E-2</v>
      </c>
      <c r="E94" s="5">
        <f t="shared" si="13"/>
        <v>6.219314068441064E-2</v>
      </c>
      <c r="F94" s="11">
        <v>0.2394</v>
      </c>
      <c r="G94" s="12">
        <v>0.2394</v>
      </c>
      <c r="H94" s="12">
        <v>9.8440000000000003E-3</v>
      </c>
      <c r="I94" s="5">
        <f t="shared" si="14"/>
        <v>4.1119465329991646E-2</v>
      </c>
    </row>
    <row r="95" spans="1:9" ht="15" customHeight="1" x14ac:dyDescent="0.25">
      <c r="A95" s="40" t="s">
        <v>89</v>
      </c>
      <c r="B95" s="1">
        <v>10.597334999999999</v>
      </c>
      <c r="C95" s="4">
        <v>10.597334999999999</v>
      </c>
      <c r="D95" s="4">
        <v>0.39263908000000003</v>
      </c>
      <c r="E95" s="5">
        <f t="shared" si="13"/>
        <v>3.7050737756237774E-2</v>
      </c>
      <c r="F95" s="16">
        <v>10</v>
      </c>
      <c r="G95" s="17">
        <v>10</v>
      </c>
      <c r="H95" s="17">
        <v>0</v>
      </c>
      <c r="I95" s="5">
        <f t="shared" ref="I95:I98" si="15">H95/G95</f>
        <v>0</v>
      </c>
    </row>
    <row r="96" spans="1:9" ht="15" customHeight="1" x14ac:dyDescent="0.25">
      <c r="A96" s="40" t="s">
        <v>105</v>
      </c>
      <c r="B96" s="1">
        <v>70.203199999999995</v>
      </c>
      <c r="C96" s="4">
        <v>70.203199999999995</v>
      </c>
      <c r="D96" s="4">
        <v>1.7470359199999999</v>
      </c>
      <c r="E96" s="5">
        <f t="shared" si="13"/>
        <v>2.4885417188960045E-2</v>
      </c>
      <c r="F96" s="16">
        <v>202.2</v>
      </c>
      <c r="G96" s="17">
        <v>202.2</v>
      </c>
      <c r="H96" s="17">
        <v>1.31384316</v>
      </c>
      <c r="I96" s="5">
        <f t="shared" si="15"/>
        <v>6.4977406528189917E-3</v>
      </c>
    </row>
    <row r="97" spans="1:9" ht="15" customHeight="1" x14ac:dyDescent="0.25">
      <c r="A97" s="40" t="s">
        <v>35</v>
      </c>
      <c r="B97" s="1">
        <v>125.58580000000001</v>
      </c>
      <c r="C97" s="4">
        <v>125.58580000000001</v>
      </c>
      <c r="D97" s="4">
        <v>10.875236630000002</v>
      </c>
      <c r="E97" s="5">
        <f t="shared" si="13"/>
        <v>8.6596069221201763E-2</v>
      </c>
      <c r="F97" s="16">
        <v>5.5</v>
      </c>
      <c r="G97" s="17">
        <v>5.5</v>
      </c>
      <c r="H97" s="17">
        <v>0</v>
      </c>
      <c r="I97" s="5">
        <f t="shared" si="15"/>
        <v>0</v>
      </c>
    </row>
    <row r="98" spans="1:9" ht="15" customHeight="1" x14ac:dyDescent="0.25">
      <c r="A98" s="40" t="s">
        <v>32</v>
      </c>
      <c r="B98" s="1">
        <v>122.86285700000001</v>
      </c>
      <c r="C98" s="4">
        <v>122.86285700000001</v>
      </c>
      <c r="D98" s="4">
        <v>2.47080922</v>
      </c>
      <c r="E98" s="5">
        <f t="shared" si="13"/>
        <v>2.0110302497686507E-2</v>
      </c>
      <c r="F98" s="16">
        <v>3.2868170000000001</v>
      </c>
      <c r="G98" s="17">
        <v>3.2868170000000001</v>
      </c>
      <c r="H98" s="17">
        <v>0</v>
      </c>
      <c r="I98" s="5">
        <f t="shared" si="15"/>
        <v>0</v>
      </c>
    </row>
    <row r="99" spans="1:9" ht="15" customHeight="1" x14ac:dyDescent="0.25">
      <c r="A99" s="40" t="s">
        <v>117</v>
      </c>
      <c r="B99" s="1">
        <v>1.5</v>
      </c>
      <c r="C99" s="4">
        <v>1.5</v>
      </c>
      <c r="D99" s="4">
        <v>0</v>
      </c>
      <c r="E99" s="5">
        <f t="shared" si="13"/>
        <v>0</v>
      </c>
      <c r="F99" s="31" t="s">
        <v>16</v>
      </c>
      <c r="G99" s="32" t="s">
        <v>16</v>
      </c>
      <c r="H99" s="32" t="s">
        <v>16</v>
      </c>
      <c r="I99" s="5" t="s">
        <v>16</v>
      </c>
    </row>
    <row r="100" spans="1:9" ht="15" customHeight="1" x14ac:dyDescent="0.25">
      <c r="A100" s="40" t="s">
        <v>30</v>
      </c>
      <c r="B100" s="1">
        <v>24.852982999999998</v>
      </c>
      <c r="C100" s="4">
        <v>24.852982999999998</v>
      </c>
      <c r="D100" s="4">
        <v>0.95142775000000002</v>
      </c>
      <c r="E100" s="5">
        <f t="shared" si="13"/>
        <v>3.8282235577113626E-2</v>
      </c>
      <c r="F100" s="16">
        <v>11</v>
      </c>
      <c r="G100" s="17">
        <v>11</v>
      </c>
      <c r="H100" s="17">
        <v>0</v>
      </c>
      <c r="I100" s="5">
        <f t="shared" ref="I100:I102" si="16">H100/G100</f>
        <v>0</v>
      </c>
    </row>
    <row r="101" spans="1:9" ht="15" customHeight="1" x14ac:dyDescent="0.25">
      <c r="A101" s="40" t="s">
        <v>90</v>
      </c>
      <c r="B101" s="1">
        <v>4.8364979999999997</v>
      </c>
      <c r="C101" s="4">
        <v>4.8364979999999997</v>
      </c>
      <c r="D101" s="4">
        <v>0.53253622</v>
      </c>
      <c r="E101" s="5">
        <f t="shared" si="13"/>
        <v>0.11010781354608232</v>
      </c>
      <c r="F101" s="16">
        <v>1.728362</v>
      </c>
      <c r="G101" s="17">
        <v>1.728362</v>
      </c>
      <c r="H101" s="17">
        <v>5.2429999999999997E-2</v>
      </c>
      <c r="I101" s="5">
        <f t="shared" si="16"/>
        <v>3.0335080266749675E-2</v>
      </c>
    </row>
    <row r="102" spans="1:9" ht="15" customHeight="1" thickBot="1" x14ac:dyDescent="0.3">
      <c r="A102" s="40" t="s">
        <v>91</v>
      </c>
      <c r="B102" s="22">
        <v>51.914546999999999</v>
      </c>
      <c r="C102" s="23">
        <v>51.914546999999999</v>
      </c>
      <c r="D102" s="23">
        <v>3.6351123300000001</v>
      </c>
      <c r="E102" s="51">
        <f t="shared" si="13"/>
        <v>7.002107386201406E-2</v>
      </c>
      <c r="F102" s="58">
        <v>12.770110000000001</v>
      </c>
      <c r="G102" s="59">
        <v>12.770110000000001</v>
      </c>
      <c r="H102" s="59">
        <v>0</v>
      </c>
      <c r="I102" s="51">
        <f t="shared" si="16"/>
        <v>0</v>
      </c>
    </row>
    <row r="103" spans="1:9" ht="15.75" thickBot="1" x14ac:dyDescent="0.3">
      <c r="A103" s="13" t="s">
        <v>107</v>
      </c>
      <c r="B103" s="53">
        <f>SUM(B104:B109)</f>
        <v>92.004064999999997</v>
      </c>
      <c r="C103" s="54">
        <f t="shared" ref="C103:D103" si="17">SUM(C104:C109)</f>
        <v>92.004064999999997</v>
      </c>
      <c r="D103" s="54">
        <f t="shared" si="17"/>
        <v>3.6604292100000002</v>
      </c>
      <c r="E103" s="55">
        <f>D103/C103</f>
        <v>3.9785516107358955E-2</v>
      </c>
      <c r="F103" s="57">
        <f>SUM(F104:F109)</f>
        <v>85.441639000000009</v>
      </c>
      <c r="G103" s="56">
        <f t="shared" ref="G103:H103" si="18">SUM(G104:G109)</f>
        <v>85.441639000000009</v>
      </c>
      <c r="H103" s="56">
        <f t="shared" si="18"/>
        <v>3.2332570399999998</v>
      </c>
      <c r="I103" s="55">
        <f>H103/G103</f>
        <v>3.7841701983268361E-2</v>
      </c>
    </row>
    <row r="104" spans="1:9" ht="15" customHeight="1" x14ac:dyDescent="0.25">
      <c r="A104" s="40" t="s">
        <v>92</v>
      </c>
      <c r="B104" s="26">
        <v>24.682922000000001</v>
      </c>
      <c r="C104" s="27">
        <v>24.682922000000001</v>
      </c>
      <c r="D104" s="27">
        <v>1.3541764599999999</v>
      </c>
      <c r="E104" s="52">
        <f t="shared" ref="E104:E107" si="19">D104/C104</f>
        <v>5.4862891030486576E-2</v>
      </c>
      <c r="F104" s="60">
        <v>1.1927779999999999</v>
      </c>
      <c r="G104" s="61">
        <v>1.1927779999999999</v>
      </c>
      <c r="H104" s="61">
        <v>0.32187740000000004</v>
      </c>
      <c r="I104" s="52">
        <f t="shared" ref="I104:I105" si="20">H104/G104</f>
        <v>0.26985524548574846</v>
      </c>
    </row>
    <row r="105" spans="1:9" ht="15" customHeight="1" x14ac:dyDescent="0.25">
      <c r="A105" s="40" t="s">
        <v>37</v>
      </c>
      <c r="B105" s="1">
        <v>8.9362290000000009</v>
      </c>
      <c r="C105" s="4">
        <v>8.9362290000000009</v>
      </c>
      <c r="D105" s="4">
        <v>0.26917531</v>
      </c>
      <c r="E105" s="5">
        <f t="shared" si="19"/>
        <v>3.0121800817772236E-2</v>
      </c>
      <c r="F105" s="2">
        <v>1.345</v>
      </c>
      <c r="G105" s="3">
        <v>1.345</v>
      </c>
      <c r="H105" s="3">
        <v>0</v>
      </c>
      <c r="I105" s="5">
        <f t="shared" si="20"/>
        <v>0</v>
      </c>
    </row>
    <row r="106" spans="1:9" ht="15" customHeight="1" x14ac:dyDescent="0.25">
      <c r="A106" s="40" t="s">
        <v>93</v>
      </c>
      <c r="B106" s="1">
        <v>31.589366999999999</v>
      </c>
      <c r="C106" s="4">
        <v>31.589366999999999</v>
      </c>
      <c r="D106" s="4">
        <v>1.1403464299999999</v>
      </c>
      <c r="E106" s="5">
        <f t="shared" si="19"/>
        <v>3.6099059218248977E-2</v>
      </c>
      <c r="F106" s="2">
        <v>67.742575000000002</v>
      </c>
      <c r="G106" s="3">
        <v>67.742575000000002</v>
      </c>
      <c r="H106" s="3">
        <v>2.7719795499999997</v>
      </c>
      <c r="I106" s="5">
        <f>H106/G106</f>
        <v>4.0919311821258637E-2</v>
      </c>
    </row>
    <row r="107" spans="1:9" ht="15" customHeight="1" x14ac:dyDescent="0.25">
      <c r="A107" s="46" t="s">
        <v>94</v>
      </c>
      <c r="B107" s="1">
        <v>12.42089</v>
      </c>
      <c r="C107" s="4">
        <v>12.42089</v>
      </c>
      <c r="D107" s="4">
        <v>0.32058791999999997</v>
      </c>
      <c r="E107" s="5">
        <f t="shared" si="19"/>
        <v>2.5810382347802772E-2</v>
      </c>
      <c r="F107" s="2">
        <v>4.75</v>
      </c>
      <c r="G107" s="3">
        <v>4.75</v>
      </c>
      <c r="H107" s="3">
        <v>0</v>
      </c>
      <c r="I107" s="5">
        <f>H107/G107</f>
        <v>0</v>
      </c>
    </row>
    <row r="108" spans="1:9" ht="15" customHeight="1" x14ac:dyDescent="0.25">
      <c r="A108" s="47" t="s">
        <v>95</v>
      </c>
      <c r="B108" s="1">
        <v>7.9173999999999998</v>
      </c>
      <c r="C108" s="4">
        <v>7.9173999999999998</v>
      </c>
      <c r="D108" s="4">
        <v>0.24901365</v>
      </c>
      <c r="E108" s="5">
        <f t="shared" ref="E108:E116" si="21">D108/C108</f>
        <v>3.1451442392704677E-2</v>
      </c>
      <c r="F108" s="2">
        <v>4.4600000000000001E-2</v>
      </c>
      <c r="G108" s="3">
        <v>4.4600000000000001E-2</v>
      </c>
      <c r="H108" s="3">
        <v>0</v>
      </c>
      <c r="I108" s="5">
        <f>H108/G108</f>
        <v>0</v>
      </c>
    </row>
    <row r="109" spans="1:9" ht="15" customHeight="1" thickBot="1" x14ac:dyDescent="0.3">
      <c r="A109" s="48" t="s">
        <v>96</v>
      </c>
      <c r="B109" s="24">
        <v>6.4572570000000002</v>
      </c>
      <c r="C109" s="25">
        <v>6.4572570000000002</v>
      </c>
      <c r="D109" s="25">
        <v>0.32712943999999999</v>
      </c>
      <c r="E109" s="8">
        <f t="shared" si="21"/>
        <v>5.0660743408540189E-2</v>
      </c>
      <c r="F109" s="18">
        <v>10.366686</v>
      </c>
      <c r="G109" s="19">
        <v>10.366686</v>
      </c>
      <c r="H109" s="19">
        <v>0.13940009</v>
      </c>
      <c r="I109" s="10">
        <f t="shared" ref="I109" si="22">H109/G109</f>
        <v>1.3446928941418695E-2</v>
      </c>
    </row>
    <row r="110" spans="1:9" ht="15.75" thickBot="1" x14ac:dyDescent="0.3">
      <c r="A110" s="13" t="s">
        <v>121</v>
      </c>
      <c r="B110" s="86">
        <f>SUM(B111:B112)</f>
        <v>1193.7088880000001</v>
      </c>
      <c r="C110" s="87">
        <f t="shared" ref="C110:D110" si="23">SUM(C111:C112)</f>
        <v>1193.7088880000001</v>
      </c>
      <c r="D110" s="87">
        <f t="shared" si="23"/>
        <v>123.10877600000001</v>
      </c>
      <c r="E110" s="88">
        <f t="shared" si="21"/>
        <v>0.10313132224914789</v>
      </c>
      <c r="F110" s="89">
        <f>SUM(F111:F112)</f>
        <v>1530.1302370000001</v>
      </c>
      <c r="G110" s="89">
        <f t="shared" ref="G110:H110" si="24">SUM(G111:G112)</f>
        <v>1530.1302370000001</v>
      </c>
      <c r="H110" s="89">
        <f t="shared" si="24"/>
        <v>168.54585500000002</v>
      </c>
      <c r="I110" s="88">
        <f>H110/G110</f>
        <v>0.11015131321792186</v>
      </c>
    </row>
    <row r="111" spans="1:9" x14ac:dyDescent="0.25">
      <c r="A111" s="46" t="s">
        <v>100</v>
      </c>
      <c r="B111" s="20">
        <v>625.26120000000003</v>
      </c>
      <c r="C111" s="21">
        <v>625.26120000000003</v>
      </c>
      <c r="D111" s="21">
        <v>58.629477000000001</v>
      </c>
      <c r="E111" s="7">
        <f t="shared" si="21"/>
        <v>9.3767975687600633E-2</v>
      </c>
      <c r="F111" s="95">
        <v>1095.2597000000001</v>
      </c>
      <c r="G111" s="96">
        <v>1095.2597000000001</v>
      </c>
      <c r="H111" s="96">
        <v>122.56698</v>
      </c>
      <c r="I111" s="7">
        <f t="shared" ref="I111:I112" si="25">H111/G111</f>
        <v>0.11190677425637043</v>
      </c>
    </row>
    <row r="112" spans="1:9" ht="15" customHeight="1" thickBot="1" x14ac:dyDescent="0.3">
      <c r="A112" s="46" t="s">
        <v>101</v>
      </c>
      <c r="B112" s="24">
        <v>568.44768799999997</v>
      </c>
      <c r="C112" s="25">
        <v>568.44768799999997</v>
      </c>
      <c r="D112" s="25">
        <v>64.479298999999997</v>
      </c>
      <c r="E112" s="8">
        <f t="shared" si="21"/>
        <v>0.11343048861164512</v>
      </c>
      <c r="F112" s="79">
        <v>434.87053700000001</v>
      </c>
      <c r="G112" s="80">
        <v>434.87053700000001</v>
      </c>
      <c r="H112" s="80">
        <v>45.978875000000002</v>
      </c>
      <c r="I112" s="8">
        <f t="shared" si="25"/>
        <v>0.1057300301767742</v>
      </c>
    </row>
    <row r="113" spans="1:9" ht="15.75" thickBot="1" x14ac:dyDescent="0.3">
      <c r="A113" s="13" t="s">
        <v>122</v>
      </c>
      <c r="B113" s="86">
        <f>SUM(B114:B116)</f>
        <v>381.65493500000002</v>
      </c>
      <c r="C113" s="87">
        <f t="shared" ref="C113:D113" si="26">SUM(C114:C116)</f>
        <v>381.65493500000002</v>
      </c>
      <c r="D113" s="87">
        <f t="shared" si="26"/>
        <v>8.0097157799999987</v>
      </c>
      <c r="E113" s="71">
        <f t="shared" si="21"/>
        <v>2.098679997417038E-2</v>
      </c>
      <c r="F113" s="70">
        <f>SUM(F114:F116)</f>
        <v>236.82457600000001</v>
      </c>
      <c r="G113" s="33">
        <f t="shared" ref="G113:H113" si="27">SUM(G114:G116)</f>
        <v>236.82457600000001</v>
      </c>
      <c r="H113" s="33">
        <f t="shared" si="27"/>
        <v>0</v>
      </c>
      <c r="I113" s="88">
        <f>H113/G113</f>
        <v>0</v>
      </c>
    </row>
    <row r="114" spans="1:9" x14ac:dyDescent="0.25">
      <c r="A114" s="45" t="s">
        <v>97</v>
      </c>
      <c r="B114" s="20">
        <v>256.74533400000001</v>
      </c>
      <c r="C114" s="21">
        <v>256.74533400000001</v>
      </c>
      <c r="D114" s="21">
        <v>3.3051097999999999</v>
      </c>
      <c r="E114" s="7">
        <f t="shared" si="21"/>
        <v>1.2873105612116012E-2</v>
      </c>
      <c r="F114" s="92">
        <v>69.178359999999998</v>
      </c>
      <c r="G114" s="81">
        <v>69.178359999999998</v>
      </c>
      <c r="H114" s="81">
        <v>0</v>
      </c>
      <c r="I114" s="7">
        <f t="shared" ref="I114" si="28">H114/G114</f>
        <v>0</v>
      </c>
    </row>
    <row r="115" spans="1:9" x14ac:dyDescent="0.25">
      <c r="A115" s="40" t="s">
        <v>98</v>
      </c>
      <c r="B115" s="11">
        <v>2.8824429999999999</v>
      </c>
      <c r="C115" s="12">
        <v>2.8824429999999999</v>
      </c>
      <c r="D115" s="12">
        <v>0.11833489</v>
      </c>
      <c r="E115" s="5">
        <f t="shared" si="21"/>
        <v>4.105367911871978E-2</v>
      </c>
      <c r="F115" s="37" t="s">
        <v>16</v>
      </c>
      <c r="G115" s="38" t="s">
        <v>16</v>
      </c>
      <c r="H115" s="38" t="s">
        <v>16</v>
      </c>
      <c r="I115" s="5" t="s">
        <v>16</v>
      </c>
    </row>
    <row r="116" spans="1:9" ht="15" customHeight="1" thickBot="1" x14ac:dyDescent="0.3">
      <c r="A116" s="48" t="s">
        <v>99</v>
      </c>
      <c r="B116" s="90">
        <v>122.027158</v>
      </c>
      <c r="C116" s="91">
        <v>122.027158</v>
      </c>
      <c r="D116" s="91">
        <v>4.5862710899999994</v>
      </c>
      <c r="E116" s="8">
        <f t="shared" si="21"/>
        <v>3.7584019534405606E-2</v>
      </c>
      <c r="F116" s="93">
        <v>167.64621600000001</v>
      </c>
      <c r="G116" s="94">
        <v>167.64621600000001</v>
      </c>
      <c r="H116" s="94">
        <v>0</v>
      </c>
      <c r="I116" s="8">
        <f>H116/G116</f>
        <v>0</v>
      </c>
    </row>
    <row r="117" spans="1:9" x14ac:dyDescent="0.25">
      <c r="A117" s="102" t="s">
        <v>123</v>
      </c>
      <c r="B117" s="103"/>
      <c r="C117" s="103"/>
      <c r="D117" s="103"/>
      <c r="E117" s="103"/>
      <c r="F117" s="104" t="s">
        <v>118</v>
      </c>
      <c r="G117" s="104"/>
      <c r="H117" s="104"/>
      <c r="I117" s="104"/>
    </row>
    <row r="118" spans="1:9" x14ac:dyDescent="0.25">
      <c r="A118" s="105" t="s">
        <v>40</v>
      </c>
      <c r="B118" s="106"/>
      <c r="C118" s="106"/>
      <c r="D118" s="106"/>
      <c r="E118" s="106"/>
      <c r="F118" s="106"/>
      <c r="G118" s="106"/>
      <c r="H118" s="106"/>
      <c r="I118" s="106"/>
    </row>
    <row r="119" spans="1:9" x14ac:dyDescent="0.25">
      <c r="A119" s="107"/>
      <c r="B119" s="107"/>
      <c r="C119" s="107"/>
      <c r="D119" s="107"/>
      <c r="E119" s="107"/>
      <c r="F119" s="107"/>
      <c r="G119" s="107"/>
      <c r="H119" s="107"/>
      <c r="I119" s="107"/>
    </row>
    <row r="120" spans="1:9" x14ac:dyDescent="0.25">
      <c r="A120" s="116" t="s">
        <v>0</v>
      </c>
      <c r="B120" s="116"/>
      <c r="C120" s="116"/>
      <c r="D120" s="116"/>
      <c r="E120" s="116"/>
      <c r="F120" s="116"/>
      <c r="G120" s="116"/>
      <c r="H120" s="116"/>
      <c r="I120" s="116"/>
    </row>
    <row r="121" spans="1:9" x14ac:dyDescent="0.25">
      <c r="A121" s="116" t="s">
        <v>1</v>
      </c>
      <c r="B121" s="116"/>
      <c r="C121" s="116"/>
      <c r="D121" s="116"/>
      <c r="E121" s="116"/>
      <c r="F121" s="116"/>
      <c r="G121" s="116"/>
      <c r="H121" s="116"/>
      <c r="I121" s="116"/>
    </row>
    <row r="122" spans="1:9" x14ac:dyDescent="0.25">
      <c r="A122" s="117" t="s">
        <v>39</v>
      </c>
      <c r="B122" s="117"/>
      <c r="C122" s="117"/>
      <c r="D122" s="117"/>
      <c r="E122" s="117"/>
      <c r="F122" s="117"/>
      <c r="G122" s="117"/>
      <c r="H122" s="117"/>
      <c r="I122" s="117"/>
    </row>
    <row r="123" spans="1:9" x14ac:dyDescent="0.25">
      <c r="A123" s="117" t="s">
        <v>102</v>
      </c>
      <c r="B123" s="117"/>
      <c r="C123" s="117"/>
      <c r="D123" s="117"/>
      <c r="E123" s="117"/>
      <c r="F123" s="117"/>
      <c r="G123" s="117"/>
      <c r="H123" s="117"/>
      <c r="I123" s="117"/>
    </row>
    <row r="124" spans="1:9" x14ac:dyDescent="0.25">
      <c r="A124" s="117" t="s">
        <v>124</v>
      </c>
      <c r="B124" s="117"/>
      <c r="C124" s="117"/>
      <c r="D124" s="117"/>
      <c r="E124" s="117"/>
      <c r="F124" s="117"/>
      <c r="G124" s="117"/>
      <c r="H124" s="117"/>
      <c r="I124" s="117"/>
    </row>
    <row r="125" spans="1:9" x14ac:dyDescent="0.25">
      <c r="A125" s="108" t="s">
        <v>2</v>
      </c>
      <c r="B125" s="108"/>
      <c r="C125" s="108"/>
      <c r="D125" s="108"/>
      <c r="E125" s="108"/>
      <c r="F125" s="108"/>
      <c r="G125" s="108"/>
      <c r="H125" s="108"/>
      <c r="I125" s="108"/>
    </row>
    <row r="126" spans="1:9" ht="7.5" customHeight="1" thickBot="1" x14ac:dyDescent="0.3">
      <c r="A126" s="109"/>
      <c r="B126" s="109"/>
      <c r="C126" s="109"/>
      <c r="D126" s="109"/>
      <c r="E126" s="109"/>
      <c r="F126" s="109"/>
      <c r="G126" s="109"/>
      <c r="H126" s="109"/>
      <c r="I126" s="109"/>
    </row>
    <row r="127" spans="1:9" x14ac:dyDescent="0.25">
      <c r="A127" s="110" t="s">
        <v>3</v>
      </c>
      <c r="B127" s="112" t="s">
        <v>4</v>
      </c>
      <c r="C127" s="113"/>
      <c r="D127" s="113"/>
      <c r="E127" s="114"/>
      <c r="F127" s="112" t="s">
        <v>5</v>
      </c>
      <c r="G127" s="113"/>
      <c r="H127" s="113"/>
      <c r="I127" s="115"/>
    </row>
    <row r="128" spans="1:9" ht="30.75" thickBot="1" x14ac:dyDescent="0.3">
      <c r="A128" s="111"/>
      <c r="B128" s="62" t="s">
        <v>6</v>
      </c>
      <c r="C128" s="63" t="s">
        <v>7</v>
      </c>
      <c r="D128" s="63" t="s">
        <v>8</v>
      </c>
      <c r="E128" s="64" t="s">
        <v>9</v>
      </c>
      <c r="F128" s="65" t="s">
        <v>6</v>
      </c>
      <c r="G128" s="63" t="s">
        <v>7</v>
      </c>
      <c r="H128" s="63" t="s">
        <v>8</v>
      </c>
      <c r="I128" s="66" t="s">
        <v>9</v>
      </c>
    </row>
    <row r="129" spans="1:9" ht="15.75" thickBot="1" x14ac:dyDescent="0.3">
      <c r="A129" s="35" t="s">
        <v>33</v>
      </c>
      <c r="B129" s="67">
        <f>B131+B162+B207+B222+B229+B232</f>
        <v>21227.203786000002</v>
      </c>
      <c r="C129" s="68">
        <f t="shared" ref="C129:D129" si="29">C131+C162+C207+C222+C229+C232</f>
        <v>21178.549438000002</v>
      </c>
      <c r="D129" s="68">
        <f t="shared" si="29"/>
        <v>3161.03459484</v>
      </c>
      <c r="E129" s="100">
        <f>D129/C129</f>
        <v>0.14925642589894544</v>
      </c>
      <c r="F129" s="67">
        <f>F131+F162+F207+F222+F229+F232</f>
        <v>8884.7835890000006</v>
      </c>
      <c r="G129" s="68">
        <f t="shared" ref="G129:H129" si="30">G131+G162+G207+G222+G229+G232</f>
        <v>8894.3164750000014</v>
      </c>
      <c r="H129" s="68">
        <f t="shared" si="30"/>
        <v>1541.8122308099998</v>
      </c>
      <c r="I129" s="69">
        <f>H129/G129</f>
        <v>0.17334802906369481</v>
      </c>
    </row>
    <row r="130" spans="1:9" ht="15.75" thickBot="1" x14ac:dyDescent="0.3">
      <c r="A130" s="50" t="s">
        <v>10</v>
      </c>
      <c r="B130" s="72">
        <f>B129-B229-B232</f>
        <v>19651.839963000002</v>
      </c>
      <c r="C130" s="73">
        <f t="shared" ref="C130:D130" si="31">C129-C229-C232</f>
        <v>19603.185615000002</v>
      </c>
      <c r="D130" s="73">
        <f t="shared" si="31"/>
        <v>2812.2347920099996</v>
      </c>
      <c r="E130" s="101">
        <f>D130/C130</f>
        <v>0.14345805050471636</v>
      </c>
      <c r="F130" s="72">
        <f>F129-F169-F229-F232</f>
        <v>5611.9437760000001</v>
      </c>
      <c r="G130" s="73">
        <f t="shared" ref="G130:H130" si="32">G129-G169-G229-G232</f>
        <v>5621.4766620000009</v>
      </c>
      <c r="H130" s="73">
        <f t="shared" si="32"/>
        <v>537.17096889999982</v>
      </c>
      <c r="I130" s="34">
        <f>H130/G130</f>
        <v>9.5556915237443307E-2</v>
      </c>
    </row>
    <row r="131" spans="1:9" ht="15.75" thickBot="1" x14ac:dyDescent="0.3">
      <c r="A131" s="36" t="s">
        <v>11</v>
      </c>
      <c r="B131" s="70">
        <f>SUM(B132:B161)</f>
        <v>12272.699759000001</v>
      </c>
      <c r="C131" s="33">
        <f>SUM(C132:C161)</f>
        <v>12224.377494000004</v>
      </c>
      <c r="D131" s="33">
        <f>SUM(D132:D161)</f>
        <v>1764.2447065699998</v>
      </c>
      <c r="E131" s="71">
        <f>D131/C131</f>
        <v>0.14432184439951484</v>
      </c>
      <c r="F131" s="70">
        <f>SUM(F132:F161)</f>
        <v>3195.9699900000005</v>
      </c>
      <c r="G131" s="33">
        <f>SUM(G132:G161)</f>
        <v>3205.1707930000002</v>
      </c>
      <c r="H131" s="33">
        <f>SUM(H132:H161)</f>
        <v>184.06304650999999</v>
      </c>
      <c r="I131" s="88">
        <f>H131/G131</f>
        <v>5.742690745591103E-2</v>
      </c>
    </row>
    <row r="132" spans="1:9" x14ac:dyDescent="0.25">
      <c r="A132" s="99" t="s">
        <v>12</v>
      </c>
      <c r="B132" s="20">
        <v>95.7</v>
      </c>
      <c r="C132" s="21">
        <v>96.267449999999997</v>
      </c>
      <c r="D132" s="21">
        <v>16.564651420000001</v>
      </c>
      <c r="E132" s="7">
        <f>D132/C132</f>
        <v>0.17206907859302392</v>
      </c>
      <c r="F132" s="14">
        <v>3</v>
      </c>
      <c r="G132" s="15">
        <v>3</v>
      </c>
      <c r="H132" s="15">
        <v>0.32747535999999999</v>
      </c>
      <c r="I132" s="7">
        <f>H132/G132</f>
        <v>0.10915845333333334</v>
      </c>
    </row>
    <row r="133" spans="1:9" x14ac:dyDescent="0.25">
      <c r="A133" s="40" t="s">
        <v>13</v>
      </c>
      <c r="B133" s="1">
        <v>127.975312</v>
      </c>
      <c r="C133" s="4">
        <v>127.481312</v>
      </c>
      <c r="D133" s="4">
        <v>15.877818810000001</v>
      </c>
      <c r="E133" s="5">
        <f>D133/C133</f>
        <v>0.12455016787087977</v>
      </c>
      <c r="F133" s="31" t="s">
        <v>16</v>
      </c>
      <c r="G133" s="32" t="s">
        <v>16</v>
      </c>
      <c r="H133" s="32" t="s">
        <v>16</v>
      </c>
      <c r="I133" s="5" t="s">
        <v>16</v>
      </c>
    </row>
    <row r="134" spans="1:9" x14ac:dyDescent="0.25">
      <c r="A134" s="40" t="s">
        <v>19</v>
      </c>
      <c r="B134" s="1">
        <v>162.91787199999999</v>
      </c>
      <c r="C134" s="4">
        <v>163.99243100000001</v>
      </c>
      <c r="D134" s="4">
        <v>21.82732176</v>
      </c>
      <c r="E134" s="5">
        <f t="shared" ref="E134:E156" si="33">D134/C134</f>
        <v>0.13309956823556082</v>
      </c>
      <c r="F134" s="16">
        <v>37.085140000000003</v>
      </c>
      <c r="G134" s="17">
        <v>42.376956</v>
      </c>
      <c r="H134" s="17">
        <v>2.6061585800000002</v>
      </c>
      <c r="I134" s="5">
        <f t="shared" ref="I134:I146" si="34">H134/G134</f>
        <v>6.1499428604546304E-2</v>
      </c>
    </row>
    <row r="135" spans="1:9" x14ac:dyDescent="0.25">
      <c r="A135" s="40" t="s">
        <v>41</v>
      </c>
      <c r="B135" s="1">
        <v>69.841965999999999</v>
      </c>
      <c r="C135" s="4">
        <v>69.604215999999994</v>
      </c>
      <c r="D135" s="4">
        <v>14.654466509999999</v>
      </c>
      <c r="E135" s="5">
        <f t="shared" si="33"/>
        <v>0.2105399263458409</v>
      </c>
      <c r="F135" s="16">
        <v>2.5</v>
      </c>
      <c r="G135" s="17">
        <v>2.5077500000000001</v>
      </c>
      <c r="H135" s="17">
        <v>0.54226733999999999</v>
      </c>
      <c r="I135" s="5">
        <f t="shared" si="34"/>
        <v>0.21623660253215032</v>
      </c>
    </row>
    <row r="136" spans="1:9" x14ac:dyDescent="0.25">
      <c r="A136" s="41" t="s">
        <v>42</v>
      </c>
      <c r="B136" s="1">
        <v>2024.526149</v>
      </c>
      <c r="C136" s="4">
        <v>2017.526149</v>
      </c>
      <c r="D136" s="4">
        <v>248.92539461999999</v>
      </c>
      <c r="E136" s="5">
        <f t="shared" si="33"/>
        <v>0.12338149606803435</v>
      </c>
      <c r="F136" s="16">
        <v>1652.6549339999999</v>
      </c>
      <c r="G136" s="17">
        <v>1480.6923839999999</v>
      </c>
      <c r="H136" s="17">
        <v>7.3504437600000001</v>
      </c>
      <c r="I136" s="5">
        <f t="shared" si="34"/>
        <v>4.9641936700877904E-3</v>
      </c>
    </row>
    <row r="137" spans="1:9" x14ac:dyDescent="0.25">
      <c r="A137" s="42" t="s">
        <v>43</v>
      </c>
      <c r="B137" s="1">
        <v>27.853959</v>
      </c>
      <c r="C137" s="4">
        <v>28.143958999999999</v>
      </c>
      <c r="D137" s="4">
        <v>3.6510121</v>
      </c>
      <c r="E137" s="5">
        <f t="shared" si="33"/>
        <v>0.12972631533466916</v>
      </c>
      <c r="F137" s="16">
        <v>1.355</v>
      </c>
      <c r="G137" s="17">
        <v>1.355</v>
      </c>
      <c r="H137" s="17">
        <v>2.3333330000000003E-2</v>
      </c>
      <c r="I137" s="5">
        <f t="shared" si="34"/>
        <v>1.7220169741697419E-2</v>
      </c>
    </row>
    <row r="138" spans="1:9" x14ac:dyDescent="0.25">
      <c r="A138" s="42" t="s">
        <v>44</v>
      </c>
      <c r="B138" s="1">
        <v>40.321375000000003</v>
      </c>
      <c r="C138" s="4">
        <v>40.321375000000003</v>
      </c>
      <c r="D138" s="4">
        <v>4.37113262</v>
      </c>
      <c r="E138" s="5">
        <f t="shared" si="33"/>
        <v>0.10840733035517761</v>
      </c>
      <c r="F138" s="16">
        <v>670</v>
      </c>
      <c r="G138" s="17">
        <v>840</v>
      </c>
      <c r="H138" s="17">
        <v>64.536736300000001</v>
      </c>
      <c r="I138" s="5">
        <f t="shared" si="34"/>
        <v>7.6829447976190471E-2</v>
      </c>
    </row>
    <row r="139" spans="1:9" x14ac:dyDescent="0.25">
      <c r="A139" s="40" t="s">
        <v>45</v>
      </c>
      <c r="B139" s="1">
        <v>72.058311000000003</v>
      </c>
      <c r="C139" s="4">
        <v>72.058311000000003</v>
      </c>
      <c r="D139" s="4">
        <v>9.0704961999999991</v>
      </c>
      <c r="E139" s="5">
        <f t="shared" si="33"/>
        <v>0.12587716911655061</v>
      </c>
      <c r="F139" s="16">
        <v>44.410527999999999</v>
      </c>
      <c r="G139" s="17">
        <v>44.410527999999999</v>
      </c>
      <c r="H139" s="17">
        <v>5.9780872800000004</v>
      </c>
      <c r="I139" s="5">
        <f t="shared" si="34"/>
        <v>0.13460968714445368</v>
      </c>
    </row>
    <row r="140" spans="1:9" x14ac:dyDescent="0.25">
      <c r="A140" s="42" t="s">
        <v>46</v>
      </c>
      <c r="B140" s="1">
        <v>1501.586685</v>
      </c>
      <c r="C140" s="4">
        <v>1501.3629570000001</v>
      </c>
      <c r="D140" s="4">
        <v>238.41012706000001</v>
      </c>
      <c r="E140" s="5">
        <f t="shared" si="33"/>
        <v>0.15879579681144351</v>
      </c>
      <c r="F140" s="16">
        <v>165</v>
      </c>
      <c r="G140" s="17">
        <v>165.22372799999999</v>
      </c>
      <c r="H140" s="17">
        <v>17.548900010000001</v>
      </c>
      <c r="I140" s="5">
        <f t="shared" si="34"/>
        <v>0.10621295271826817</v>
      </c>
    </row>
    <row r="141" spans="1:9" x14ac:dyDescent="0.25">
      <c r="A141" s="43" t="s">
        <v>47</v>
      </c>
      <c r="B141" s="1">
        <v>36.658298000000002</v>
      </c>
      <c r="C141" s="4">
        <v>36.658298000000002</v>
      </c>
      <c r="D141" s="4">
        <v>3.2862321899999998</v>
      </c>
      <c r="E141" s="5">
        <f t="shared" si="33"/>
        <v>8.9644974515729003E-2</v>
      </c>
      <c r="F141" s="16">
        <v>4.7659909999999996</v>
      </c>
      <c r="G141" s="17">
        <v>4.7659909999999996</v>
      </c>
      <c r="H141" s="17">
        <v>0.12174907</v>
      </c>
      <c r="I141" s="5">
        <f t="shared" si="34"/>
        <v>2.5545383950578173E-2</v>
      </c>
    </row>
    <row r="142" spans="1:9" x14ac:dyDescent="0.25">
      <c r="A142" s="43" t="s">
        <v>48</v>
      </c>
      <c r="B142" s="1">
        <v>14.696876</v>
      </c>
      <c r="C142" s="4">
        <v>14.696876</v>
      </c>
      <c r="D142" s="4">
        <v>1.8073782300000001</v>
      </c>
      <c r="E142" s="5">
        <f t="shared" si="33"/>
        <v>0.12297703471132233</v>
      </c>
      <c r="F142" s="16">
        <v>103.46250499999999</v>
      </c>
      <c r="G142" s="17">
        <v>103.46250499999999</v>
      </c>
      <c r="H142" s="17">
        <v>3.1539744999999999</v>
      </c>
      <c r="I142" s="5">
        <f t="shared" si="34"/>
        <v>3.0484227112034454E-2</v>
      </c>
    </row>
    <row r="143" spans="1:9" x14ac:dyDescent="0.25">
      <c r="A143" s="43" t="s">
        <v>49</v>
      </c>
      <c r="B143" s="1">
        <v>472.14316400000001</v>
      </c>
      <c r="C143" s="4">
        <v>443.64319699999999</v>
      </c>
      <c r="D143" s="4">
        <v>39.442205909999998</v>
      </c>
      <c r="E143" s="5">
        <f t="shared" si="33"/>
        <v>8.8905242268371806E-2</v>
      </c>
      <c r="F143" s="16">
        <v>61.446103999999998</v>
      </c>
      <c r="G143" s="17">
        <v>62.109771000000002</v>
      </c>
      <c r="H143" s="17">
        <v>4.2512935599999997</v>
      </c>
      <c r="I143" s="5">
        <f t="shared" si="34"/>
        <v>6.8448063671012402E-2</v>
      </c>
    </row>
    <row r="144" spans="1:9" x14ac:dyDescent="0.25">
      <c r="A144" s="43" t="s">
        <v>50</v>
      </c>
      <c r="B144" s="1">
        <v>116.07855000000001</v>
      </c>
      <c r="C144" s="4">
        <v>115.210393</v>
      </c>
      <c r="D144" s="4">
        <v>9.4638482699999997</v>
      </c>
      <c r="E144" s="5">
        <f t="shared" si="33"/>
        <v>8.2144049886193865E-2</v>
      </c>
      <c r="F144" s="16">
        <v>14.910017</v>
      </c>
      <c r="G144" s="17">
        <v>14.910017</v>
      </c>
      <c r="H144" s="17">
        <v>2.9477679999999999E-2</v>
      </c>
      <c r="I144" s="5">
        <f t="shared" si="34"/>
        <v>1.9770386579706783E-3</v>
      </c>
    </row>
    <row r="145" spans="1:9" x14ac:dyDescent="0.25">
      <c r="A145" s="43" t="s">
        <v>51</v>
      </c>
      <c r="B145" s="1">
        <v>971.58809499999995</v>
      </c>
      <c r="C145" s="4">
        <v>969.18809499999998</v>
      </c>
      <c r="D145" s="4">
        <v>137.92855663</v>
      </c>
      <c r="E145" s="5">
        <f t="shared" si="33"/>
        <v>0.14231350688433705</v>
      </c>
      <c r="F145" s="16">
        <v>61.074300000000001</v>
      </c>
      <c r="G145" s="17">
        <v>61.124299999999998</v>
      </c>
      <c r="H145" s="17">
        <v>9.3156852899999993</v>
      </c>
      <c r="I145" s="5">
        <f t="shared" si="34"/>
        <v>0.15240559466529677</v>
      </c>
    </row>
    <row r="146" spans="1:9" x14ac:dyDescent="0.25">
      <c r="A146" s="43" t="s">
        <v>52</v>
      </c>
      <c r="B146" s="1">
        <v>30.278635000000001</v>
      </c>
      <c r="C146" s="4">
        <v>30.228635000000001</v>
      </c>
      <c r="D146" s="4">
        <v>3.48498945</v>
      </c>
      <c r="E146" s="5">
        <f t="shared" si="33"/>
        <v>0.11528768831275378</v>
      </c>
      <c r="F146" s="16">
        <v>220</v>
      </c>
      <c r="G146" s="17">
        <v>220</v>
      </c>
      <c r="H146" s="17">
        <v>55.005188619999998</v>
      </c>
      <c r="I146" s="5">
        <f t="shared" si="34"/>
        <v>0.25002358463636365</v>
      </c>
    </row>
    <row r="147" spans="1:9" x14ac:dyDescent="0.25">
      <c r="A147" s="43" t="s">
        <v>22</v>
      </c>
      <c r="B147" s="1">
        <v>3.9103210000000002</v>
      </c>
      <c r="C147" s="4">
        <v>3.9103210000000002</v>
      </c>
      <c r="D147" s="4">
        <v>0.67933648000000002</v>
      </c>
      <c r="E147" s="5">
        <f t="shared" si="33"/>
        <v>0.17372908259961267</v>
      </c>
      <c r="F147" s="2" t="s">
        <v>16</v>
      </c>
      <c r="G147" s="3" t="s">
        <v>16</v>
      </c>
      <c r="H147" s="3" t="s">
        <v>16</v>
      </c>
      <c r="I147" s="5" t="s">
        <v>16</v>
      </c>
    </row>
    <row r="148" spans="1:9" x14ac:dyDescent="0.25">
      <c r="A148" s="40" t="s">
        <v>53</v>
      </c>
      <c r="B148" s="1">
        <v>38.447816000000003</v>
      </c>
      <c r="C148" s="4">
        <v>38.447816000000003</v>
      </c>
      <c r="D148" s="4">
        <v>5.1041670099999994</v>
      </c>
      <c r="E148" s="5">
        <f t="shared" si="33"/>
        <v>0.13275570737229908</v>
      </c>
      <c r="F148" s="16">
        <v>62.660200000000003</v>
      </c>
      <c r="G148" s="17">
        <v>62.660200000000003</v>
      </c>
      <c r="H148" s="17">
        <v>0.55837101</v>
      </c>
      <c r="I148" s="5">
        <f t="shared" ref="I148:I154" si="35">H148/G148</f>
        <v>8.9110952406790903E-3</v>
      </c>
    </row>
    <row r="149" spans="1:9" x14ac:dyDescent="0.25">
      <c r="A149" s="40" t="s">
        <v>54</v>
      </c>
      <c r="B149" s="1">
        <v>31.659424999999999</v>
      </c>
      <c r="C149" s="4">
        <v>31.659424999999999</v>
      </c>
      <c r="D149" s="4">
        <v>3.2986051700000001</v>
      </c>
      <c r="E149" s="5">
        <f t="shared" si="33"/>
        <v>0.10419030573044205</v>
      </c>
      <c r="F149" s="16">
        <v>82.655411000000001</v>
      </c>
      <c r="G149" s="17">
        <v>82.655411000000001</v>
      </c>
      <c r="H149" s="17">
        <v>11.4396848</v>
      </c>
      <c r="I149" s="5">
        <f t="shared" si="35"/>
        <v>0.1384021283252708</v>
      </c>
    </row>
    <row r="150" spans="1:9" x14ac:dyDescent="0.25">
      <c r="A150" s="40" t="s">
        <v>114</v>
      </c>
      <c r="B150" s="1">
        <v>9.6427960000000006</v>
      </c>
      <c r="C150" s="4">
        <v>9.6427960000000006</v>
      </c>
      <c r="D150" s="4">
        <v>0.81616242000000006</v>
      </c>
      <c r="E150" s="5">
        <f t="shared" si="33"/>
        <v>8.4639602455553353E-2</v>
      </c>
      <c r="F150" s="16">
        <v>1.8081149999999999</v>
      </c>
      <c r="G150" s="17">
        <v>1.8081149999999999</v>
      </c>
      <c r="H150" s="17">
        <v>4.4944809999999995E-2</v>
      </c>
      <c r="I150" s="5">
        <f t="shared" si="35"/>
        <v>2.4857274011885304E-2</v>
      </c>
    </row>
    <row r="151" spans="1:9" x14ac:dyDescent="0.25">
      <c r="A151" s="43" t="s">
        <v>17</v>
      </c>
      <c r="B151" s="1">
        <v>344.28504299999997</v>
      </c>
      <c r="C151" s="4">
        <v>337.30502799999999</v>
      </c>
      <c r="D151" s="4">
        <v>41.148949930000001</v>
      </c>
      <c r="E151" s="5">
        <f t="shared" si="33"/>
        <v>0.12199328949819271</v>
      </c>
      <c r="F151" s="16">
        <v>6.9494300000000004</v>
      </c>
      <c r="G151" s="17">
        <v>9.8294449999999998</v>
      </c>
      <c r="H151" s="17">
        <v>0.96015477000000005</v>
      </c>
      <c r="I151" s="5">
        <f t="shared" si="35"/>
        <v>9.7681483542560135E-2</v>
      </c>
    </row>
    <row r="152" spans="1:9" x14ac:dyDescent="0.25">
      <c r="A152" s="43" t="s">
        <v>21</v>
      </c>
      <c r="B152" s="1">
        <v>276.57224000000002</v>
      </c>
      <c r="C152" s="4">
        <v>274.57989400000002</v>
      </c>
      <c r="D152" s="4">
        <v>36.857241569999999</v>
      </c>
      <c r="E152" s="5">
        <f t="shared" si="33"/>
        <v>0.13423139266708289</v>
      </c>
      <c r="F152" s="2">
        <v>0</v>
      </c>
      <c r="G152" s="3">
        <v>1.3723460000000001</v>
      </c>
      <c r="H152" s="3">
        <v>0.26001855000000001</v>
      </c>
      <c r="I152" s="5">
        <f t="shared" si="35"/>
        <v>0.18947011176481732</v>
      </c>
    </row>
    <row r="153" spans="1:9" x14ac:dyDescent="0.25">
      <c r="A153" s="40" t="s">
        <v>20</v>
      </c>
      <c r="B153" s="1">
        <v>13.366773999999999</v>
      </c>
      <c r="C153" s="4">
        <v>13.171773999999999</v>
      </c>
      <c r="D153" s="4">
        <v>1.4326941299999998</v>
      </c>
      <c r="E153" s="5">
        <f t="shared" si="33"/>
        <v>0.10877002065173605</v>
      </c>
      <c r="F153" s="31">
        <v>0</v>
      </c>
      <c r="G153" s="32">
        <v>0.19500000000000001</v>
      </c>
      <c r="H153" s="32">
        <v>0</v>
      </c>
      <c r="I153" s="5">
        <f t="shared" si="35"/>
        <v>0</v>
      </c>
    </row>
    <row r="154" spans="1:9" x14ac:dyDescent="0.25">
      <c r="A154" s="43" t="s">
        <v>24</v>
      </c>
      <c r="B154" s="1">
        <v>112.648233</v>
      </c>
      <c r="C154" s="4">
        <v>111.720674</v>
      </c>
      <c r="D154" s="4">
        <v>13.512096439999999</v>
      </c>
      <c r="E154" s="5">
        <f t="shared" si="33"/>
        <v>0.12094535376684175</v>
      </c>
      <c r="F154" s="2">
        <v>0</v>
      </c>
      <c r="G154" s="3">
        <v>0.45655000000000001</v>
      </c>
      <c r="H154" s="3">
        <v>0</v>
      </c>
      <c r="I154" s="5">
        <f t="shared" si="35"/>
        <v>0</v>
      </c>
    </row>
    <row r="155" spans="1:9" x14ac:dyDescent="0.25">
      <c r="A155" s="43" t="s">
        <v>15</v>
      </c>
      <c r="B155" s="1">
        <v>10.373492000000001</v>
      </c>
      <c r="C155" s="4">
        <v>9.9102209999999999</v>
      </c>
      <c r="D155" s="4">
        <v>1.5163262200000001</v>
      </c>
      <c r="E155" s="5">
        <f t="shared" si="33"/>
        <v>0.15300629723595469</v>
      </c>
      <c r="F155" s="31" t="s">
        <v>16</v>
      </c>
      <c r="G155" s="32" t="s">
        <v>16</v>
      </c>
      <c r="H155" s="32" t="s">
        <v>16</v>
      </c>
      <c r="I155" s="5" t="s">
        <v>16</v>
      </c>
    </row>
    <row r="156" spans="1:9" x14ac:dyDescent="0.25">
      <c r="A156" s="40" t="s">
        <v>55</v>
      </c>
      <c r="B156" s="1">
        <v>3.2429999999999999</v>
      </c>
      <c r="C156" s="4">
        <v>3.2429999999999999</v>
      </c>
      <c r="D156" s="4">
        <v>0.37930142999999999</v>
      </c>
      <c r="E156" s="5">
        <f t="shared" si="33"/>
        <v>0.11696004625346901</v>
      </c>
      <c r="F156" s="31" t="s">
        <v>16</v>
      </c>
      <c r="G156" s="32" t="s">
        <v>16</v>
      </c>
      <c r="H156" s="32" t="s">
        <v>16</v>
      </c>
      <c r="I156" s="5" t="s">
        <v>16</v>
      </c>
    </row>
    <row r="157" spans="1:9" x14ac:dyDescent="0.25">
      <c r="A157" s="40" t="s">
        <v>18</v>
      </c>
      <c r="B157" s="1">
        <v>41.282142</v>
      </c>
      <c r="C157" s="4">
        <v>41.282142</v>
      </c>
      <c r="D157" s="4">
        <v>6.5228356200000004</v>
      </c>
      <c r="E157" s="5">
        <f>D157/C157</f>
        <v>0.15800622990929106</v>
      </c>
      <c r="F157" s="31" t="s">
        <v>16</v>
      </c>
      <c r="G157" s="32" t="s">
        <v>16</v>
      </c>
      <c r="H157" s="32" t="s">
        <v>16</v>
      </c>
      <c r="I157" s="5" t="s">
        <v>16</v>
      </c>
    </row>
    <row r="158" spans="1:9" x14ac:dyDescent="0.25">
      <c r="A158" s="40" t="s">
        <v>23</v>
      </c>
      <c r="B158" s="1">
        <v>4.9702279999999996</v>
      </c>
      <c r="C158" s="4">
        <v>4.9582280000000001</v>
      </c>
      <c r="D158" s="4">
        <v>0.79160737999999997</v>
      </c>
      <c r="E158" s="5">
        <f t="shared" ref="E158:E160" si="36">D158/C158</f>
        <v>0.15965530024032779</v>
      </c>
      <c r="F158" s="31">
        <v>0</v>
      </c>
      <c r="G158" s="32">
        <v>1.2E-2</v>
      </c>
      <c r="H158" s="32">
        <v>4.7080000000000001E-4</v>
      </c>
      <c r="I158" s="5">
        <f t="shared" ref="I158:I160" si="37">H158/G158</f>
        <v>3.9233333333333335E-2</v>
      </c>
    </row>
    <row r="159" spans="1:9" x14ac:dyDescent="0.25">
      <c r="A159" s="42" t="s">
        <v>14</v>
      </c>
      <c r="B159" s="1">
        <v>5.8384419999999997</v>
      </c>
      <c r="C159" s="4">
        <v>5.8279610000000002</v>
      </c>
      <c r="D159" s="4">
        <v>0.76914318999999998</v>
      </c>
      <c r="E159" s="5">
        <f t="shared" si="36"/>
        <v>0.1319746631797982</v>
      </c>
      <c r="F159" s="31">
        <v>0</v>
      </c>
      <c r="G159" s="32">
        <v>1.0481000000000001E-2</v>
      </c>
      <c r="H159" s="32">
        <v>8.631090000000001E-3</v>
      </c>
      <c r="I159" s="5">
        <f t="shared" si="37"/>
        <v>0.82349871195496616</v>
      </c>
    </row>
    <row r="160" spans="1:9" x14ac:dyDescent="0.25">
      <c r="A160" s="42" t="s">
        <v>31</v>
      </c>
      <c r="B160" s="1">
        <v>7.0458920000000003</v>
      </c>
      <c r="C160" s="4">
        <v>7.1458919999999999</v>
      </c>
      <c r="D160" s="4">
        <v>1.3118183000000001</v>
      </c>
      <c r="E160" s="5">
        <f t="shared" si="36"/>
        <v>0.18357656398949215</v>
      </c>
      <c r="F160" s="31">
        <v>0.23231499999999999</v>
      </c>
      <c r="G160" s="32">
        <v>0.23231499999999999</v>
      </c>
      <c r="H160" s="32">
        <v>0</v>
      </c>
      <c r="I160" s="5">
        <f t="shared" si="37"/>
        <v>0</v>
      </c>
    </row>
    <row r="161" spans="1:9" ht="15.75" thickBot="1" x14ac:dyDescent="0.3">
      <c r="A161" s="44" t="s">
        <v>25</v>
      </c>
      <c r="B161" s="24">
        <v>5605.1886679999998</v>
      </c>
      <c r="C161" s="25">
        <v>5605.1886679999998</v>
      </c>
      <c r="D161" s="25">
        <v>881.33878949999996</v>
      </c>
      <c r="E161" s="8">
        <f>D161/C161</f>
        <v>0.15723623979538096</v>
      </c>
      <c r="F161" s="79" t="s">
        <v>16</v>
      </c>
      <c r="G161" s="80" t="s">
        <v>16</v>
      </c>
      <c r="H161" s="80" t="s">
        <v>16</v>
      </c>
      <c r="I161" s="8" t="s">
        <v>16</v>
      </c>
    </row>
    <row r="162" spans="1:9" ht="15.75" thickBot="1" x14ac:dyDescent="0.3">
      <c r="A162" s="49" t="s">
        <v>34</v>
      </c>
      <c r="B162" s="86">
        <f>SUM(B163:B206)</f>
        <v>6605.0458559999997</v>
      </c>
      <c r="C162" s="87">
        <f>SUM(C163:C206)</f>
        <v>6604.8644299999996</v>
      </c>
      <c r="D162" s="87">
        <f>SUM(D163:D206)</f>
        <v>945.4850660200002</v>
      </c>
      <c r="E162" s="88">
        <f>D162/C162</f>
        <v>0.14314980663728782</v>
      </c>
      <c r="F162" s="70">
        <f>SUM(F163:F206)</f>
        <v>3263.0961980000006</v>
      </c>
      <c r="G162" s="33">
        <f>SUM(G163:G206)</f>
        <v>3263.2776240000003</v>
      </c>
      <c r="H162" s="33">
        <f>SUM(H163:H206)</f>
        <v>1070.9859033499999</v>
      </c>
      <c r="I162" s="88">
        <f>H162/G162</f>
        <v>0.32819331566317261</v>
      </c>
    </row>
    <row r="163" spans="1:9" x14ac:dyDescent="0.25">
      <c r="A163" s="83" t="s">
        <v>56</v>
      </c>
      <c r="B163" s="20">
        <v>7.2418570000000004</v>
      </c>
      <c r="C163" s="21">
        <v>7.2418570000000004</v>
      </c>
      <c r="D163" s="21">
        <v>0.65533914000000004</v>
      </c>
      <c r="E163" s="28">
        <f>D163/C163</f>
        <v>9.049324503369785E-2</v>
      </c>
      <c r="F163" s="92" t="s">
        <v>16</v>
      </c>
      <c r="G163" s="81" t="s">
        <v>16</v>
      </c>
      <c r="H163" s="81" t="s">
        <v>16</v>
      </c>
      <c r="I163" s="7" t="s">
        <v>16</v>
      </c>
    </row>
    <row r="164" spans="1:9" x14ac:dyDescent="0.25">
      <c r="A164" s="40" t="s">
        <v>57</v>
      </c>
      <c r="B164" s="1">
        <v>56.318798000000001</v>
      </c>
      <c r="C164" s="4">
        <v>56.278798000000002</v>
      </c>
      <c r="D164" s="4">
        <v>2.8485528499999999</v>
      </c>
      <c r="E164" s="29">
        <f>D164/C164</f>
        <v>5.0615026461652571E-2</v>
      </c>
      <c r="F164" s="31">
        <v>14.691345</v>
      </c>
      <c r="G164" s="32">
        <v>14.731344999999999</v>
      </c>
      <c r="H164" s="32">
        <v>0.86328775999999996</v>
      </c>
      <c r="I164" s="5">
        <f>H164/G164</f>
        <v>5.8602100487090622E-2</v>
      </c>
    </row>
    <row r="165" spans="1:9" x14ac:dyDescent="0.25">
      <c r="A165" s="40" t="s">
        <v>58</v>
      </c>
      <c r="B165" s="1">
        <v>25.2</v>
      </c>
      <c r="C165" s="4">
        <v>25.2</v>
      </c>
      <c r="D165" s="4">
        <v>4.1967672199999999</v>
      </c>
      <c r="E165" s="29">
        <f t="shared" ref="E165:E168" si="38">D165/C165</f>
        <v>0.16653838174603175</v>
      </c>
      <c r="F165" s="31">
        <v>3.3</v>
      </c>
      <c r="G165" s="32">
        <v>3.3</v>
      </c>
      <c r="H165" s="32">
        <v>0.84577736999999997</v>
      </c>
      <c r="I165" s="5">
        <f t="shared" ref="I165:I171" si="39">H165/G165</f>
        <v>0.25629617272727273</v>
      </c>
    </row>
    <row r="166" spans="1:9" x14ac:dyDescent="0.25">
      <c r="A166" s="40" t="s">
        <v>59</v>
      </c>
      <c r="B166" s="1">
        <v>14.820276</v>
      </c>
      <c r="C166" s="4">
        <v>14.820276</v>
      </c>
      <c r="D166" s="4">
        <v>1.7627301799999999</v>
      </c>
      <c r="E166" s="29">
        <f t="shared" si="38"/>
        <v>0.11894044213481585</v>
      </c>
      <c r="F166" s="31">
        <v>3.57</v>
      </c>
      <c r="G166" s="32">
        <v>3.57</v>
      </c>
      <c r="H166" s="32">
        <v>6.9413360000000007E-2</v>
      </c>
      <c r="I166" s="5">
        <f t="shared" si="39"/>
        <v>1.9443518207282916E-2</v>
      </c>
    </row>
    <row r="167" spans="1:9" x14ac:dyDescent="0.25">
      <c r="A167" s="40" t="s">
        <v>60</v>
      </c>
      <c r="B167" s="1">
        <v>41.331200000000003</v>
      </c>
      <c r="C167" s="4">
        <v>41.331200000000003</v>
      </c>
      <c r="D167" s="4">
        <v>4.74618699</v>
      </c>
      <c r="E167" s="29">
        <f t="shared" si="38"/>
        <v>0.11483303146291421</v>
      </c>
      <c r="F167" s="31">
        <v>6.1849999999999996</v>
      </c>
      <c r="G167" s="32">
        <v>6.1849999999999996</v>
      </c>
      <c r="H167" s="32">
        <v>0.97880274</v>
      </c>
      <c r="I167" s="5">
        <f t="shared" si="39"/>
        <v>0.15825428294260308</v>
      </c>
    </row>
    <row r="168" spans="1:9" x14ac:dyDescent="0.25">
      <c r="A168" s="40" t="s">
        <v>38</v>
      </c>
      <c r="B168" s="1">
        <v>5354.2089999999998</v>
      </c>
      <c r="C168" s="4">
        <v>5354.2089999999998</v>
      </c>
      <c r="D168" s="4">
        <v>793.25939187000006</v>
      </c>
      <c r="E168" s="29">
        <f t="shared" si="38"/>
        <v>0.14815622473272896</v>
      </c>
      <c r="F168" s="31">
        <v>461.483</v>
      </c>
      <c r="G168" s="32">
        <v>461.483</v>
      </c>
      <c r="H168" s="32">
        <v>251.8254245</v>
      </c>
      <c r="I168" s="5">
        <f t="shared" si="39"/>
        <v>0.5456873265104023</v>
      </c>
    </row>
    <row r="169" spans="1:9" x14ac:dyDescent="0.25">
      <c r="A169" s="40" t="s">
        <v>113</v>
      </c>
      <c r="B169" s="2" t="s">
        <v>16</v>
      </c>
      <c r="C169" s="3" t="s">
        <v>16</v>
      </c>
      <c r="D169" s="3" t="s">
        <v>16</v>
      </c>
      <c r="E169" s="29" t="s">
        <v>16</v>
      </c>
      <c r="F169" s="31">
        <v>1505.885</v>
      </c>
      <c r="G169" s="32">
        <v>1505.885</v>
      </c>
      <c r="H169" s="32">
        <v>740.12081633000003</v>
      </c>
      <c r="I169" s="5">
        <f t="shared" si="39"/>
        <v>0.49148561565458188</v>
      </c>
    </row>
    <row r="170" spans="1:9" x14ac:dyDescent="0.25">
      <c r="A170" s="40" t="s">
        <v>61</v>
      </c>
      <c r="B170" s="1">
        <v>15.709218999999999</v>
      </c>
      <c r="C170" s="4">
        <v>15.709218999999999</v>
      </c>
      <c r="D170" s="4">
        <v>1.8564532499999999</v>
      </c>
      <c r="E170" s="29">
        <f t="shared" ref="E170:E206" si="40">D170/C170</f>
        <v>0.11817603726830724</v>
      </c>
      <c r="F170" s="31">
        <v>23.704000000000001</v>
      </c>
      <c r="G170" s="32">
        <v>23.704000000000001</v>
      </c>
      <c r="H170" s="32">
        <v>0.16754173</v>
      </c>
      <c r="I170" s="5">
        <f t="shared" si="39"/>
        <v>7.0680783833952073E-3</v>
      </c>
    </row>
    <row r="171" spans="1:9" ht="15" customHeight="1" x14ac:dyDescent="0.25">
      <c r="A171" s="40" t="s">
        <v>104</v>
      </c>
      <c r="B171" s="2">
        <v>7.1972500000000004</v>
      </c>
      <c r="C171" s="4">
        <v>7.1972500000000004</v>
      </c>
      <c r="D171" s="4">
        <v>0.73309805000000006</v>
      </c>
      <c r="E171" s="29">
        <f t="shared" si="40"/>
        <v>0.10185807773802494</v>
      </c>
      <c r="F171" s="31">
        <v>1.9810000000000001</v>
      </c>
      <c r="G171" s="32">
        <v>1.9810000000000001</v>
      </c>
      <c r="H171" s="32">
        <v>6.4199999999999993E-2</v>
      </c>
      <c r="I171" s="5">
        <f t="shared" si="39"/>
        <v>3.2407874810701662E-2</v>
      </c>
    </row>
    <row r="172" spans="1:9" x14ac:dyDescent="0.25">
      <c r="A172" s="40" t="s">
        <v>62</v>
      </c>
      <c r="B172" s="1">
        <v>9.6336790000000008</v>
      </c>
      <c r="C172" s="4">
        <v>9.6336790000000008</v>
      </c>
      <c r="D172" s="4">
        <v>1.09819413</v>
      </c>
      <c r="E172" s="29">
        <f t="shared" si="40"/>
        <v>0.11399530023784267</v>
      </c>
      <c r="F172" s="31" t="s">
        <v>16</v>
      </c>
      <c r="G172" s="32" t="s">
        <v>16</v>
      </c>
      <c r="H172" s="32" t="s">
        <v>16</v>
      </c>
      <c r="I172" s="5" t="s">
        <v>16</v>
      </c>
    </row>
    <row r="173" spans="1:9" x14ac:dyDescent="0.25">
      <c r="A173" s="40" t="s">
        <v>63</v>
      </c>
      <c r="B173" s="1">
        <v>1.6757</v>
      </c>
      <c r="C173" s="4">
        <v>1.6757</v>
      </c>
      <c r="D173" s="4">
        <v>0.23271765</v>
      </c>
      <c r="E173" s="29">
        <f t="shared" si="40"/>
        <v>0.13887787193411708</v>
      </c>
      <c r="F173" s="31" t="s">
        <v>16</v>
      </c>
      <c r="G173" s="32" t="s">
        <v>16</v>
      </c>
      <c r="H173" s="32" t="s">
        <v>16</v>
      </c>
      <c r="I173" s="5" t="s">
        <v>16</v>
      </c>
    </row>
    <row r="174" spans="1:9" x14ac:dyDescent="0.25">
      <c r="A174" s="40" t="s">
        <v>28</v>
      </c>
      <c r="B174" s="1">
        <v>19.21</v>
      </c>
      <c r="C174" s="4">
        <v>19.21</v>
      </c>
      <c r="D174" s="4">
        <v>1.6142376399999998</v>
      </c>
      <c r="E174" s="29">
        <f t="shared" si="40"/>
        <v>8.4031110879750112E-2</v>
      </c>
      <c r="F174" s="31">
        <v>482.71570000000003</v>
      </c>
      <c r="G174" s="32">
        <v>482.71570000000003</v>
      </c>
      <c r="H174" s="32">
        <v>1.62815478</v>
      </c>
      <c r="I174" s="5">
        <f t="shared" ref="I174:I176" si="41">H174/G174</f>
        <v>3.372906205453852E-3</v>
      </c>
    </row>
    <row r="175" spans="1:9" x14ac:dyDescent="0.25">
      <c r="A175" s="40" t="s">
        <v>64</v>
      </c>
      <c r="B175" s="1">
        <v>6.8670949999999999</v>
      </c>
      <c r="C175" s="4">
        <v>6.8670949999999999</v>
      </c>
      <c r="D175" s="4">
        <v>0.72084187</v>
      </c>
      <c r="E175" s="29">
        <f t="shared" si="40"/>
        <v>0.10497042344688692</v>
      </c>
      <c r="F175" s="31">
        <v>5.2214020000000003</v>
      </c>
      <c r="G175" s="32">
        <v>5.2214020000000003</v>
      </c>
      <c r="H175" s="32">
        <v>5.1999999999999995E-4</v>
      </c>
      <c r="I175" s="5">
        <f t="shared" si="41"/>
        <v>9.9590110089205913E-5</v>
      </c>
    </row>
    <row r="176" spans="1:9" x14ac:dyDescent="0.25">
      <c r="A176" s="40" t="s">
        <v>108</v>
      </c>
      <c r="B176" s="1">
        <v>14.573223</v>
      </c>
      <c r="C176" s="4">
        <v>14.573223</v>
      </c>
      <c r="D176" s="4">
        <v>1.9257610900000002</v>
      </c>
      <c r="E176" s="29">
        <f t="shared" si="40"/>
        <v>0.13214380168340251</v>
      </c>
      <c r="F176" s="31">
        <v>9.4380000000000006</v>
      </c>
      <c r="G176" s="32">
        <v>9.4380000000000006</v>
      </c>
      <c r="H176" s="32">
        <v>0.15813927999999999</v>
      </c>
      <c r="I176" s="5">
        <f t="shared" si="41"/>
        <v>1.6755592286501374E-2</v>
      </c>
    </row>
    <row r="177" spans="1:9" x14ac:dyDescent="0.25">
      <c r="A177" s="40" t="s">
        <v>109</v>
      </c>
      <c r="B177" s="1">
        <v>11.420019999999999</v>
      </c>
      <c r="C177" s="4">
        <v>11.420019999999999</v>
      </c>
      <c r="D177" s="4">
        <v>1.2947380900000001</v>
      </c>
      <c r="E177" s="29">
        <f t="shared" si="40"/>
        <v>0.11337441528123419</v>
      </c>
      <c r="F177" s="31" t="s">
        <v>16</v>
      </c>
      <c r="G177" s="32" t="s">
        <v>16</v>
      </c>
      <c r="H177" s="32" t="s">
        <v>16</v>
      </c>
      <c r="I177" s="5" t="s">
        <v>16</v>
      </c>
    </row>
    <row r="178" spans="1:9" x14ac:dyDescent="0.25">
      <c r="A178" s="40" t="s">
        <v>65</v>
      </c>
      <c r="B178" s="1">
        <v>4.6003030000000003</v>
      </c>
      <c r="C178" s="4">
        <v>4.6003030000000003</v>
      </c>
      <c r="D178" s="4">
        <v>0.49790888</v>
      </c>
      <c r="E178" s="29">
        <f t="shared" si="40"/>
        <v>0.10823393154755241</v>
      </c>
      <c r="F178" s="2" t="s">
        <v>16</v>
      </c>
      <c r="G178" s="3" t="s">
        <v>16</v>
      </c>
      <c r="H178" s="3" t="s">
        <v>16</v>
      </c>
      <c r="I178" s="5" t="s">
        <v>16</v>
      </c>
    </row>
    <row r="179" spans="1:9" x14ac:dyDescent="0.25">
      <c r="A179" s="40" t="s">
        <v>66</v>
      </c>
      <c r="B179" s="1">
        <v>2.251979</v>
      </c>
      <c r="C179" s="4">
        <v>2.251979</v>
      </c>
      <c r="D179" s="4">
        <v>0.29908204999999999</v>
      </c>
      <c r="E179" s="29">
        <f t="shared" si="40"/>
        <v>0.13280854306367865</v>
      </c>
      <c r="F179" s="31" t="s">
        <v>16</v>
      </c>
      <c r="G179" s="32" t="s">
        <v>16</v>
      </c>
      <c r="H179" s="32" t="s">
        <v>16</v>
      </c>
      <c r="I179" s="5" t="s">
        <v>16</v>
      </c>
    </row>
    <row r="180" spans="1:9" x14ac:dyDescent="0.25">
      <c r="A180" s="40" t="s">
        <v>36</v>
      </c>
      <c r="B180" s="1">
        <v>4.2613219999999998</v>
      </c>
      <c r="C180" s="4">
        <v>4.2613219999999998</v>
      </c>
      <c r="D180" s="4">
        <v>0.51865303000000007</v>
      </c>
      <c r="E180" s="29">
        <f t="shared" si="40"/>
        <v>0.12171176691177059</v>
      </c>
      <c r="F180" s="31" t="s">
        <v>16</v>
      </c>
      <c r="G180" s="32" t="s">
        <v>16</v>
      </c>
      <c r="H180" s="32" t="s">
        <v>16</v>
      </c>
      <c r="I180" s="5" t="s">
        <v>16</v>
      </c>
    </row>
    <row r="181" spans="1:9" ht="15.75" thickBot="1" x14ac:dyDescent="0.3">
      <c r="A181" s="48" t="s">
        <v>67</v>
      </c>
      <c r="B181" s="24">
        <v>18.043901999999999</v>
      </c>
      <c r="C181" s="25">
        <v>17.930475999999999</v>
      </c>
      <c r="D181" s="25">
        <v>2.4201975099999999</v>
      </c>
      <c r="E181" s="30">
        <f t="shared" si="40"/>
        <v>0.13497675744916088</v>
      </c>
      <c r="F181" s="98">
        <v>5.5846520000000002</v>
      </c>
      <c r="G181" s="75">
        <v>5.6980779999999998</v>
      </c>
      <c r="H181" s="75">
        <v>0.29599840000000005</v>
      </c>
      <c r="I181" s="8">
        <f t="shared" ref="I181:I182" si="42">H181/G181</f>
        <v>5.1947060043755114E-2</v>
      </c>
    </row>
    <row r="182" spans="1:9" x14ac:dyDescent="0.25">
      <c r="A182" s="83" t="s">
        <v>68</v>
      </c>
      <c r="B182" s="20">
        <v>9.7409119999999998</v>
      </c>
      <c r="C182" s="21">
        <v>9.7409119999999998</v>
      </c>
      <c r="D182" s="21">
        <v>1.24301182</v>
      </c>
      <c r="E182" s="28">
        <f t="shared" si="40"/>
        <v>0.12760733491894805</v>
      </c>
      <c r="F182" s="92">
        <v>73.559088000000003</v>
      </c>
      <c r="G182" s="81">
        <v>73.559088000000003</v>
      </c>
      <c r="H182" s="81">
        <v>5.0647517799999999</v>
      </c>
      <c r="I182" s="7">
        <f t="shared" si="42"/>
        <v>6.8852835423951958E-2</v>
      </c>
    </row>
    <row r="183" spans="1:9" x14ac:dyDescent="0.25">
      <c r="A183" s="40" t="s">
        <v>69</v>
      </c>
      <c r="B183" s="1">
        <v>8.1391380000000009</v>
      </c>
      <c r="C183" s="4">
        <v>8.1391380000000009</v>
      </c>
      <c r="D183" s="4">
        <v>0.99643156999999993</v>
      </c>
      <c r="E183" s="29">
        <f t="shared" si="40"/>
        <v>0.12242470517148128</v>
      </c>
      <c r="F183" s="2" t="s">
        <v>16</v>
      </c>
      <c r="G183" s="3" t="s">
        <v>16</v>
      </c>
      <c r="H183" s="3" t="s">
        <v>16</v>
      </c>
      <c r="I183" s="5" t="s">
        <v>16</v>
      </c>
    </row>
    <row r="184" spans="1:9" x14ac:dyDescent="0.25">
      <c r="A184" s="40" t="s">
        <v>70</v>
      </c>
      <c r="B184" s="1">
        <v>58.077136000000003</v>
      </c>
      <c r="C184" s="4">
        <v>58.077136000000003</v>
      </c>
      <c r="D184" s="4">
        <v>5.0905176399999998</v>
      </c>
      <c r="E184" s="29">
        <f t="shared" si="40"/>
        <v>8.7650975764369643E-2</v>
      </c>
      <c r="F184" s="31">
        <v>149.922864</v>
      </c>
      <c r="G184" s="32">
        <v>149.922864</v>
      </c>
      <c r="H184" s="32">
        <v>46.302724349999998</v>
      </c>
      <c r="I184" s="5">
        <f t="shared" ref="I184:I187" si="43">H184/G184</f>
        <v>0.30884364875793724</v>
      </c>
    </row>
    <row r="185" spans="1:9" x14ac:dyDescent="0.25">
      <c r="A185" s="40" t="s">
        <v>103</v>
      </c>
      <c r="B185" s="1">
        <v>22.237897</v>
      </c>
      <c r="C185" s="4">
        <v>22.237897</v>
      </c>
      <c r="D185" s="4">
        <v>2.2989136100000001</v>
      </c>
      <c r="E185" s="29">
        <f t="shared" si="40"/>
        <v>0.10337819309083049</v>
      </c>
      <c r="F185" s="31">
        <v>100.162103</v>
      </c>
      <c r="G185" s="32">
        <v>100.162103</v>
      </c>
      <c r="H185" s="32">
        <v>1.03115322</v>
      </c>
      <c r="I185" s="5">
        <f t="shared" si="43"/>
        <v>1.0294843949113168E-2</v>
      </c>
    </row>
    <row r="186" spans="1:9" x14ac:dyDescent="0.25">
      <c r="A186" s="40" t="s">
        <v>71</v>
      </c>
      <c r="B186" s="1">
        <v>17.88</v>
      </c>
      <c r="C186" s="4">
        <v>17.88</v>
      </c>
      <c r="D186" s="4">
        <v>1.55714204</v>
      </c>
      <c r="E186" s="29">
        <f t="shared" si="40"/>
        <v>8.708848098434005E-2</v>
      </c>
      <c r="F186" s="2">
        <v>51.12</v>
      </c>
      <c r="G186" s="3">
        <v>51.12</v>
      </c>
      <c r="H186" s="3">
        <v>0.54587406000000005</v>
      </c>
      <c r="I186" s="5">
        <f t="shared" si="43"/>
        <v>1.0678287558685447E-2</v>
      </c>
    </row>
    <row r="187" spans="1:9" x14ac:dyDescent="0.25">
      <c r="A187" s="40" t="s">
        <v>72</v>
      </c>
      <c r="B187" s="1">
        <v>76.002077</v>
      </c>
      <c r="C187" s="4">
        <v>76.002077</v>
      </c>
      <c r="D187" s="4">
        <v>9.7689015500000007</v>
      </c>
      <c r="E187" s="29">
        <f t="shared" si="40"/>
        <v>0.12853466557236326</v>
      </c>
      <c r="F187" s="2">
        <v>3.4979230000000001</v>
      </c>
      <c r="G187" s="3">
        <v>3.4979230000000001</v>
      </c>
      <c r="H187" s="3">
        <v>6.3481300000000004E-2</v>
      </c>
      <c r="I187" s="5">
        <f t="shared" si="43"/>
        <v>1.8148283995959889E-2</v>
      </c>
    </row>
    <row r="188" spans="1:9" x14ac:dyDescent="0.25">
      <c r="A188" s="40" t="s">
        <v>73</v>
      </c>
      <c r="B188" s="1">
        <v>4.0511309999999998</v>
      </c>
      <c r="C188" s="4">
        <v>4.0511309999999998</v>
      </c>
      <c r="D188" s="4">
        <v>0.33733265000000001</v>
      </c>
      <c r="E188" s="29">
        <f t="shared" si="40"/>
        <v>8.326875877378441E-2</v>
      </c>
      <c r="F188" s="31" t="s">
        <v>16</v>
      </c>
      <c r="G188" s="32" t="s">
        <v>16</v>
      </c>
      <c r="H188" s="32" t="s">
        <v>16</v>
      </c>
      <c r="I188" s="5" t="s">
        <v>16</v>
      </c>
    </row>
    <row r="189" spans="1:9" x14ac:dyDescent="0.25">
      <c r="A189" s="42" t="s">
        <v>74</v>
      </c>
      <c r="B189" s="1">
        <v>16.346499999999999</v>
      </c>
      <c r="C189" s="4">
        <v>16.346499999999999</v>
      </c>
      <c r="D189" s="4">
        <v>1.2990831200000001</v>
      </c>
      <c r="E189" s="29">
        <f t="shared" si="40"/>
        <v>7.9471637353561941E-2</v>
      </c>
      <c r="F189" s="31">
        <v>0.35</v>
      </c>
      <c r="G189" s="32">
        <v>0.35</v>
      </c>
      <c r="H189" s="32">
        <v>6.4165999999999995E-4</v>
      </c>
      <c r="I189" s="5">
        <f t="shared" ref="I189:I193" si="44">H189/G189</f>
        <v>1.8333142857142857E-3</v>
      </c>
    </row>
    <row r="190" spans="1:9" x14ac:dyDescent="0.25">
      <c r="A190" s="40" t="s">
        <v>75</v>
      </c>
      <c r="B190" s="1">
        <v>9.8686980000000002</v>
      </c>
      <c r="C190" s="4">
        <v>9.8686980000000002</v>
      </c>
      <c r="D190" s="4">
        <v>1.51347681</v>
      </c>
      <c r="E190" s="29">
        <f t="shared" si="40"/>
        <v>0.15336134614718172</v>
      </c>
      <c r="F190" s="2">
        <v>26.377255000000002</v>
      </c>
      <c r="G190" s="3">
        <v>26.377255000000002</v>
      </c>
      <c r="H190" s="3">
        <v>5.2981381699999996</v>
      </c>
      <c r="I190" s="5">
        <f t="shared" si="44"/>
        <v>0.20086010352479813</v>
      </c>
    </row>
    <row r="191" spans="1:9" x14ac:dyDescent="0.25">
      <c r="A191" s="84" t="s">
        <v>76</v>
      </c>
      <c r="B191" s="1">
        <v>5.4049899999999997</v>
      </c>
      <c r="C191" s="4">
        <v>5.4049899999999997</v>
      </c>
      <c r="D191" s="4">
        <v>0.29668534000000002</v>
      </c>
      <c r="E191" s="29">
        <f t="shared" si="40"/>
        <v>5.4891006273832151E-2</v>
      </c>
      <c r="F191" s="31">
        <v>19.7</v>
      </c>
      <c r="G191" s="32">
        <v>19.7</v>
      </c>
      <c r="H191" s="32">
        <v>0.16246015</v>
      </c>
      <c r="I191" s="5">
        <f t="shared" si="44"/>
        <v>8.2467081218274112E-3</v>
      </c>
    </row>
    <row r="192" spans="1:9" x14ac:dyDescent="0.25">
      <c r="A192" s="84" t="s">
        <v>110</v>
      </c>
      <c r="B192" s="1">
        <v>41.170299999999997</v>
      </c>
      <c r="C192" s="4">
        <v>41.170299999999997</v>
      </c>
      <c r="D192" s="4">
        <v>6.2300049299999998</v>
      </c>
      <c r="E192" s="29">
        <f t="shared" si="40"/>
        <v>0.15132279653050865</v>
      </c>
      <c r="F192" s="31">
        <v>156.37062599999999</v>
      </c>
      <c r="G192" s="32">
        <v>156.37062599999999</v>
      </c>
      <c r="H192" s="32">
        <v>13.981439999999999</v>
      </c>
      <c r="I192" s="5">
        <f t="shared" si="44"/>
        <v>8.9412189217685942E-2</v>
      </c>
    </row>
    <row r="193" spans="1:9" x14ac:dyDescent="0.25">
      <c r="A193" s="40" t="s">
        <v>77</v>
      </c>
      <c r="B193" s="1">
        <v>16.383656999999999</v>
      </c>
      <c r="C193" s="4">
        <v>16.383656999999999</v>
      </c>
      <c r="D193" s="4">
        <v>2.0143221599999999</v>
      </c>
      <c r="E193" s="29">
        <f t="shared" si="40"/>
        <v>0.12294704167695893</v>
      </c>
      <c r="F193" s="31">
        <v>5.7987979999999997</v>
      </c>
      <c r="G193" s="32">
        <v>5.7987979999999997</v>
      </c>
      <c r="H193" s="32">
        <v>9.7744789999999998E-2</v>
      </c>
      <c r="I193" s="5">
        <f t="shared" si="44"/>
        <v>1.6856043269656919E-2</v>
      </c>
    </row>
    <row r="194" spans="1:9" x14ac:dyDescent="0.25">
      <c r="A194" s="40" t="s">
        <v>78</v>
      </c>
      <c r="B194" s="1">
        <v>3.5939589999999999</v>
      </c>
      <c r="C194" s="4">
        <v>3.5939589999999999</v>
      </c>
      <c r="D194" s="4">
        <v>0.34113946999999994</v>
      </c>
      <c r="E194" s="29">
        <f t="shared" si="40"/>
        <v>9.4920245333906139E-2</v>
      </c>
      <c r="F194" s="31" t="s">
        <v>16</v>
      </c>
      <c r="G194" s="32" t="s">
        <v>16</v>
      </c>
      <c r="H194" s="32" t="s">
        <v>16</v>
      </c>
      <c r="I194" s="5" t="s">
        <v>16</v>
      </c>
    </row>
    <row r="195" spans="1:9" x14ac:dyDescent="0.25">
      <c r="A195" s="40" t="s">
        <v>79</v>
      </c>
      <c r="B195" s="1">
        <v>65.109558000000007</v>
      </c>
      <c r="C195" s="4">
        <v>65.081558000000001</v>
      </c>
      <c r="D195" s="4">
        <v>8.3922905600000011</v>
      </c>
      <c r="E195" s="29">
        <f t="shared" si="40"/>
        <v>0.12895036348084968</v>
      </c>
      <c r="F195" s="31">
        <v>20.526796000000001</v>
      </c>
      <c r="G195" s="32">
        <v>20.554796</v>
      </c>
      <c r="H195" s="32">
        <v>0.49861250000000001</v>
      </c>
      <c r="I195" s="5">
        <f t="shared" ref="I195" si="45">H195/G195</f>
        <v>2.4257720679884152E-2</v>
      </c>
    </row>
    <row r="196" spans="1:9" x14ac:dyDescent="0.25">
      <c r="A196" s="40" t="s">
        <v>111</v>
      </c>
      <c r="B196" s="2">
        <v>3.0048189999999999</v>
      </c>
      <c r="C196" s="3">
        <v>3.0048189999999999</v>
      </c>
      <c r="D196" s="3">
        <v>0.50615816000000002</v>
      </c>
      <c r="E196" s="29">
        <f t="shared" si="40"/>
        <v>0.16844880174146931</v>
      </c>
      <c r="F196" s="31" t="s">
        <v>16</v>
      </c>
      <c r="G196" s="32" t="s">
        <v>16</v>
      </c>
      <c r="H196" s="32" t="s">
        <v>16</v>
      </c>
      <c r="I196" s="5" t="s">
        <v>16</v>
      </c>
    </row>
    <row r="197" spans="1:9" x14ac:dyDescent="0.25">
      <c r="A197" s="40" t="s">
        <v>112</v>
      </c>
      <c r="B197" s="2">
        <v>7.1764849999999996</v>
      </c>
      <c r="C197" s="3">
        <v>7.1764849999999996</v>
      </c>
      <c r="D197" s="3">
        <v>0.90712625000000002</v>
      </c>
      <c r="E197" s="29">
        <f t="shared" si="40"/>
        <v>0.12640258427349882</v>
      </c>
      <c r="F197" s="31">
        <v>0.44500000000000001</v>
      </c>
      <c r="G197" s="32">
        <v>0.44500000000000001</v>
      </c>
      <c r="H197" s="32">
        <v>0</v>
      </c>
      <c r="I197" s="5">
        <f t="shared" ref="I197:I204" si="46">H197/G197</f>
        <v>0</v>
      </c>
    </row>
    <row r="198" spans="1:9" x14ac:dyDescent="0.25">
      <c r="A198" s="40" t="s">
        <v>120</v>
      </c>
      <c r="B198" s="2">
        <v>1.547005</v>
      </c>
      <c r="C198" s="3">
        <v>1.547005</v>
      </c>
      <c r="D198" s="3">
        <v>0</v>
      </c>
      <c r="E198" s="29">
        <f t="shared" si="40"/>
        <v>0</v>
      </c>
      <c r="F198" s="31">
        <v>0.125</v>
      </c>
      <c r="G198" s="32">
        <v>0.125</v>
      </c>
      <c r="H198" s="32">
        <v>0</v>
      </c>
      <c r="I198" s="5">
        <f t="shared" si="46"/>
        <v>0</v>
      </c>
    </row>
    <row r="199" spans="1:9" x14ac:dyDescent="0.25">
      <c r="A199" s="40" t="s">
        <v>80</v>
      </c>
      <c r="B199" s="1">
        <v>69.2</v>
      </c>
      <c r="C199" s="4">
        <v>69.2</v>
      </c>
      <c r="D199" s="4">
        <v>13.886780949999999</v>
      </c>
      <c r="E199" s="29">
        <f t="shared" si="40"/>
        <v>0.20067602528901732</v>
      </c>
      <c r="F199" s="31">
        <v>2.8</v>
      </c>
      <c r="G199" s="32">
        <v>2.8</v>
      </c>
      <c r="H199" s="32">
        <v>7.1039289999999991E-2</v>
      </c>
      <c r="I199" s="5">
        <f t="shared" si="46"/>
        <v>2.5371174999999999E-2</v>
      </c>
    </row>
    <row r="200" spans="1:9" x14ac:dyDescent="0.25">
      <c r="A200" s="40" t="s">
        <v>81</v>
      </c>
      <c r="B200" s="1">
        <v>345.27228500000001</v>
      </c>
      <c r="C200" s="4">
        <v>345.27228500000001</v>
      </c>
      <c r="D200" s="4">
        <v>48.695569840000005</v>
      </c>
      <c r="E200" s="29">
        <f t="shared" si="40"/>
        <v>0.14103526971474123</v>
      </c>
      <c r="F200" s="31">
        <v>50.027715000000001</v>
      </c>
      <c r="G200" s="32">
        <v>50.027715000000001</v>
      </c>
      <c r="H200" s="32">
        <v>0.17646823</v>
      </c>
      <c r="I200" s="5">
        <f t="shared" si="46"/>
        <v>3.5274093569934188E-3</v>
      </c>
    </row>
    <row r="201" spans="1:9" x14ac:dyDescent="0.25">
      <c r="A201" s="40" t="s">
        <v>82</v>
      </c>
      <c r="B201" s="1">
        <v>15.023680000000001</v>
      </c>
      <c r="C201" s="4">
        <v>15.023680000000001</v>
      </c>
      <c r="D201" s="4">
        <v>1.66519168</v>
      </c>
      <c r="E201" s="29">
        <f t="shared" si="40"/>
        <v>0.1108378027221027</v>
      </c>
      <c r="F201" s="31">
        <v>8.2269369999999995</v>
      </c>
      <c r="G201" s="32">
        <v>8.2269369999999995</v>
      </c>
      <c r="H201" s="32">
        <v>5.9122339999999995E-2</v>
      </c>
      <c r="I201" s="5">
        <f t="shared" si="46"/>
        <v>7.1864340276338572E-3</v>
      </c>
    </row>
    <row r="202" spans="1:9" x14ac:dyDescent="0.25">
      <c r="A202" s="40" t="s">
        <v>83</v>
      </c>
      <c r="B202" s="1">
        <v>42.0822</v>
      </c>
      <c r="C202" s="4">
        <v>42.0822</v>
      </c>
      <c r="D202" s="4">
        <v>2.5102286199999999</v>
      </c>
      <c r="E202" s="29">
        <f t="shared" si="40"/>
        <v>5.9650603342981112E-2</v>
      </c>
      <c r="F202" s="31">
        <v>11.9178</v>
      </c>
      <c r="G202" s="32">
        <v>11.9178</v>
      </c>
      <c r="H202" s="32">
        <v>3.3459309999999999E-2</v>
      </c>
      <c r="I202" s="5">
        <f t="shared" si="46"/>
        <v>2.8075072580509824E-3</v>
      </c>
    </row>
    <row r="203" spans="1:9" x14ac:dyDescent="0.25">
      <c r="A203" s="40" t="s">
        <v>115</v>
      </c>
      <c r="B203" s="1">
        <v>2.8929999999999998</v>
      </c>
      <c r="C203" s="4">
        <v>2.8929999999999998</v>
      </c>
      <c r="D203" s="4">
        <v>0</v>
      </c>
      <c r="E203" s="29">
        <f t="shared" si="40"/>
        <v>0</v>
      </c>
      <c r="F203" s="31">
        <v>0.90700000000000003</v>
      </c>
      <c r="G203" s="32">
        <v>0.90700000000000003</v>
      </c>
      <c r="H203" s="32">
        <v>0</v>
      </c>
      <c r="I203" s="5">
        <f t="shared" si="46"/>
        <v>0</v>
      </c>
    </row>
    <row r="204" spans="1:9" x14ac:dyDescent="0.25">
      <c r="A204" s="40" t="s">
        <v>84</v>
      </c>
      <c r="B204" s="1">
        <v>141.09480600000001</v>
      </c>
      <c r="C204" s="4">
        <v>141.09480600000001</v>
      </c>
      <c r="D204" s="4">
        <v>14.918582789999999</v>
      </c>
      <c r="E204" s="29">
        <f t="shared" si="40"/>
        <v>0.10573445765253753</v>
      </c>
      <c r="F204" s="31">
        <v>56.905194000000002</v>
      </c>
      <c r="G204" s="32">
        <v>56.905194000000002</v>
      </c>
      <c r="H204" s="32">
        <v>0.58071594999999998</v>
      </c>
      <c r="I204" s="5">
        <f t="shared" si="46"/>
        <v>1.0204972677889473E-2</v>
      </c>
    </row>
    <row r="205" spans="1:9" x14ac:dyDescent="0.25">
      <c r="A205" s="85" t="s">
        <v>29</v>
      </c>
      <c r="B205" s="76">
        <v>0.57779999999999998</v>
      </c>
      <c r="C205" s="77">
        <v>0.57779999999999998</v>
      </c>
      <c r="D205" s="77">
        <v>3.2509839999999998E-2</v>
      </c>
      <c r="E205" s="29">
        <f t="shared" si="40"/>
        <v>5.6264866735894772E-2</v>
      </c>
      <c r="F205" s="97" t="s">
        <v>16</v>
      </c>
      <c r="G205" s="82" t="s">
        <v>16</v>
      </c>
      <c r="H205" s="82" t="s">
        <v>16</v>
      </c>
      <c r="I205" s="5" t="s">
        <v>16</v>
      </c>
    </row>
    <row r="206" spans="1:9" ht="15.75" thickBot="1" x14ac:dyDescent="0.3">
      <c r="A206" s="48" t="s">
        <v>116</v>
      </c>
      <c r="B206" s="24">
        <v>8.6029999999999998</v>
      </c>
      <c r="C206" s="25">
        <v>8.6029999999999998</v>
      </c>
      <c r="D206" s="25">
        <v>0.30281312999999999</v>
      </c>
      <c r="E206" s="30">
        <f t="shared" si="40"/>
        <v>3.5198550505637569E-2</v>
      </c>
      <c r="F206" s="98">
        <v>0.59699999999999998</v>
      </c>
      <c r="G206" s="75">
        <v>0.59699999999999998</v>
      </c>
      <c r="H206" s="75">
        <v>0</v>
      </c>
      <c r="I206" s="8">
        <f>H206/G206</f>
        <v>0</v>
      </c>
    </row>
    <row r="207" spans="1:9" ht="15.75" thickBot="1" x14ac:dyDescent="0.3">
      <c r="A207" s="74" t="s">
        <v>106</v>
      </c>
      <c r="B207" s="86">
        <f>SUM(B208:B221)</f>
        <v>682.09028299999989</v>
      </c>
      <c r="C207" s="87">
        <f>SUM(C208:C221)</f>
        <v>682.09028299999989</v>
      </c>
      <c r="D207" s="87">
        <f>SUM(D208:D221)</f>
        <v>92.16317755</v>
      </c>
      <c r="E207" s="88">
        <f>D207/C207</f>
        <v>0.13511873698690416</v>
      </c>
      <c r="F207" s="70">
        <f>SUM(F208:F221)</f>
        <v>573.32094900000004</v>
      </c>
      <c r="G207" s="33">
        <f>SUM(G208:G221)</f>
        <v>573.32094900000004</v>
      </c>
      <c r="H207" s="33">
        <f>SUM(H208:H221)</f>
        <v>16.914224569999998</v>
      </c>
      <c r="I207" s="88">
        <f>H207/G207</f>
        <v>2.9502191747052309E-2</v>
      </c>
    </row>
    <row r="208" spans="1:9" x14ac:dyDescent="0.25">
      <c r="A208" s="45" t="s">
        <v>85</v>
      </c>
      <c r="B208" s="20">
        <v>59.328006999999999</v>
      </c>
      <c r="C208" s="21">
        <v>59.328006999999999</v>
      </c>
      <c r="D208" s="21">
        <v>11.83660029</v>
      </c>
      <c r="E208" s="7">
        <f t="shared" ref="E208:E221" si="47">D208/C208</f>
        <v>0.19951117336538879</v>
      </c>
      <c r="F208" s="92">
        <v>15.103662999999999</v>
      </c>
      <c r="G208" s="81">
        <v>15.103662999999999</v>
      </c>
      <c r="H208" s="81">
        <v>0.16322360999999999</v>
      </c>
      <c r="I208" s="7">
        <f>H208/G208</f>
        <v>1.0806889030826496E-2</v>
      </c>
    </row>
    <row r="209" spans="1:9" x14ac:dyDescent="0.25">
      <c r="A209" s="40" t="s">
        <v>26</v>
      </c>
      <c r="B209" s="1">
        <v>0.99055899999999997</v>
      </c>
      <c r="C209" s="4">
        <v>0.99055899999999997</v>
      </c>
      <c r="D209" s="4">
        <v>0.12224328999999999</v>
      </c>
      <c r="E209" s="5">
        <f t="shared" si="47"/>
        <v>0.12340838859674183</v>
      </c>
      <c r="F209" s="31" t="s">
        <v>16</v>
      </c>
      <c r="G209" s="32" t="s">
        <v>16</v>
      </c>
      <c r="H209" s="32" t="s">
        <v>16</v>
      </c>
      <c r="I209" s="5" t="s">
        <v>16</v>
      </c>
    </row>
    <row r="210" spans="1:9" x14ac:dyDescent="0.25">
      <c r="A210" s="40" t="s">
        <v>86</v>
      </c>
      <c r="B210" s="1">
        <v>41.065015000000002</v>
      </c>
      <c r="C210" s="4">
        <v>41.065015000000002</v>
      </c>
      <c r="D210" s="4">
        <v>4.5574717500000004</v>
      </c>
      <c r="E210" s="5">
        <f t="shared" si="47"/>
        <v>0.11098186010646775</v>
      </c>
      <c r="F210" s="16">
        <v>17.104382000000001</v>
      </c>
      <c r="G210" s="17">
        <v>17.104382000000001</v>
      </c>
      <c r="H210" s="17">
        <v>1.32483792</v>
      </c>
      <c r="I210" s="5">
        <f t="shared" ref="I210:I217" si="48">H210/G210</f>
        <v>7.7456053074586376E-2</v>
      </c>
    </row>
    <row r="211" spans="1:9" x14ac:dyDescent="0.25">
      <c r="A211" s="40" t="s">
        <v>27</v>
      </c>
      <c r="B211" s="1">
        <v>157.37850299999999</v>
      </c>
      <c r="C211" s="4">
        <v>157.37850299999999</v>
      </c>
      <c r="D211" s="4">
        <v>27.45621762</v>
      </c>
      <c r="E211" s="5">
        <f t="shared" si="47"/>
        <v>0.17445977116709518</v>
      </c>
      <c r="F211" s="16">
        <v>257</v>
      </c>
      <c r="G211" s="17">
        <v>257</v>
      </c>
      <c r="H211" s="17">
        <v>5.0033654099999998</v>
      </c>
      <c r="I211" s="5">
        <f t="shared" si="48"/>
        <v>1.9468347898832682E-2</v>
      </c>
    </row>
    <row r="212" spans="1:9" x14ac:dyDescent="0.25">
      <c r="A212" s="40" t="s">
        <v>87</v>
      </c>
      <c r="B212" s="1">
        <v>9.6599789999999999</v>
      </c>
      <c r="C212" s="4">
        <v>9.6599789999999999</v>
      </c>
      <c r="D212" s="4">
        <v>1.5320060900000001</v>
      </c>
      <c r="E212" s="5">
        <f t="shared" si="47"/>
        <v>0.15859310770758406</v>
      </c>
      <c r="F212" s="16">
        <v>37.388215000000002</v>
      </c>
      <c r="G212" s="17">
        <v>37.388215000000002</v>
      </c>
      <c r="H212" s="17">
        <v>8.4606974700000013</v>
      </c>
      <c r="I212" s="5">
        <f t="shared" si="48"/>
        <v>0.22629316403577973</v>
      </c>
    </row>
    <row r="213" spans="1:9" x14ac:dyDescent="0.25">
      <c r="A213" s="40" t="s">
        <v>88</v>
      </c>
      <c r="B213" s="11">
        <v>1.3149999999999999</v>
      </c>
      <c r="C213" s="12">
        <v>1.3149999999999999</v>
      </c>
      <c r="D213" s="12">
        <v>0.22514055999999999</v>
      </c>
      <c r="E213" s="5">
        <f t="shared" si="47"/>
        <v>0.17120955133079849</v>
      </c>
      <c r="F213" s="11">
        <v>0.2394</v>
      </c>
      <c r="G213" s="12">
        <v>0.2394</v>
      </c>
      <c r="H213" s="12">
        <v>9.8440000000000003E-3</v>
      </c>
      <c r="I213" s="5">
        <f t="shared" si="48"/>
        <v>4.1119465329991646E-2</v>
      </c>
    </row>
    <row r="214" spans="1:9" x14ac:dyDescent="0.25">
      <c r="A214" s="40" t="s">
        <v>89</v>
      </c>
      <c r="B214" s="1">
        <v>10.597334999999999</v>
      </c>
      <c r="C214" s="4">
        <v>10.597334999999999</v>
      </c>
      <c r="D214" s="4">
        <v>1.2254277499999999</v>
      </c>
      <c r="E214" s="5">
        <f t="shared" si="47"/>
        <v>0.11563546401052717</v>
      </c>
      <c r="F214" s="16">
        <v>10</v>
      </c>
      <c r="G214" s="17">
        <v>10</v>
      </c>
      <c r="H214" s="17">
        <v>8.3888000000000001E-3</v>
      </c>
      <c r="I214" s="5">
        <f t="shared" si="48"/>
        <v>8.3887999999999996E-4</v>
      </c>
    </row>
    <row r="215" spans="1:9" x14ac:dyDescent="0.25">
      <c r="A215" s="40" t="s">
        <v>105</v>
      </c>
      <c r="B215" s="1">
        <v>70.203199999999995</v>
      </c>
      <c r="C215" s="4">
        <v>70.203199999999995</v>
      </c>
      <c r="D215" s="4">
        <v>1.7470359199999999</v>
      </c>
      <c r="E215" s="5">
        <f t="shared" si="47"/>
        <v>2.4885417188960045E-2</v>
      </c>
      <c r="F215" s="16">
        <v>202.2</v>
      </c>
      <c r="G215" s="17">
        <v>202.2</v>
      </c>
      <c r="H215" s="17">
        <v>1.31384316</v>
      </c>
      <c r="I215" s="5">
        <f t="shared" si="48"/>
        <v>6.4977406528189917E-3</v>
      </c>
    </row>
    <row r="216" spans="1:9" x14ac:dyDescent="0.25">
      <c r="A216" s="40" t="s">
        <v>35</v>
      </c>
      <c r="B216" s="1">
        <v>125.58580000000001</v>
      </c>
      <c r="C216" s="4">
        <v>125.58580000000001</v>
      </c>
      <c r="D216" s="4">
        <v>26.909478309999997</v>
      </c>
      <c r="E216" s="5">
        <f t="shared" si="47"/>
        <v>0.21427166375497864</v>
      </c>
      <c r="F216" s="16">
        <v>5.5</v>
      </c>
      <c r="G216" s="17">
        <v>5.5</v>
      </c>
      <c r="H216" s="17">
        <v>0</v>
      </c>
      <c r="I216" s="5">
        <f t="shared" si="48"/>
        <v>0</v>
      </c>
    </row>
    <row r="217" spans="1:9" x14ac:dyDescent="0.25">
      <c r="A217" s="40" t="s">
        <v>32</v>
      </c>
      <c r="B217" s="1">
        <v>122.86285700000001</v>
      </c>
      <c r="C217" s="4">
        <v>122.86285700000001</v>
      </c>
      <c r="D217" s="4">
        <v>6.4099882499999996</v>
      </c>
      <c r="E217" s="5">
        <f t="shared" si="47"/>
        <v>5.2171896425947502E-2</v>
      </c>
      <c r="F217" s="16">
        <v>3.2868170000000001</v>
      </c>
      <c r="G217" s="17">
        <v>3.2868170000000001</v>
      </c>
      <c r="H217" s="17">
        <v>5.0954839999999994E-2</v>
      </c>
      <c r="I217" s="5">
        <f t="shared" si="48"/>
        <v>1.5502791910836531E-2</v>
      </c>
    </row>
    <row r="218" spans="1:9" x14ac:dyDescent="0.25">
      <c r="A218" s="40" t="s">
        <v>117</v>
      </c>
      <c r="B218" s="1">
        <v>1.5</v>
      </c>
      <c r="C218" s="4">
        <v>1.5</v>
      </c>
      <c r="D218" s="4">
        <v>0</v>
      </c>
      <c r="E218" s="5">
        <f t="shared" si="47"/>
        <v>0</v>
      </c>
      <c r="F218" s="31" t="s">
        <v>16</v>
      </c>
      <c r="G218" s="32" t="s">
        <v>16</v>
      </c>
      <c r="H218" s="32" t="s">
        <v>16</v>
      </c>
      <c r="I218" s="5" t="s">
        <v>16</v>
      </c>
    </row>
    <row r="219" spans="1:9" x14ac:dyDescent="0.25">
      <c r="A219" s="40" t="s">
        <v>30</v>
      </c>
      <c r="B219" s="1">
        <v>24.852982999999998</v>
      </c>
      <c r="C219" s="4">
        <v>24.852982999999998</v>
      </c>
      <c r="D219" s="4">
        <v>2.28642258</v>
      </c>
      <c r="E219" s="5">
        <f t="shared" si="47"/>
        <v>9.19979134899018E-2</v>
      </c>
      <c r="F219" s="16">
        <v>11</v>
      </c>
      <c r="G219" s="17">
        <v>11</v>
      </c>
      <c r="H219" s="17">
        <v>0</v>
      </c>
      <c r="I219" s="5">
        <f t="shared" ref="I219:I221" si="49">H219/G219</f>
        <v>0</v>
      </c>
    </row>
    <row r="220" spans="1:9" x14ac:dyDescent="0.25">
      <c r="A220" s="40" t="s">
        <v>90</v>
      </c>
      <c r="B220" s="1">
        <v>4.8364979999999997</v>
      </c>
      <c r="C220" s="4">
        <v>4.8364979999999997</v>
      </c>
      <c r="D220" s="4">
        <v>0.68670903999999999</v>
      </c>
      <c r="E220" s="5">
        <f t="shared" si="47"/>
        <v>0.14198476666381338</v>
      </c>
      <c r="F220" s="16">
        <v>1.728362</v>
      </c>
      <c r="G220" s="17">
        <v>1.728362</v>
      </c>
      <c r="H220" s="17">
        <v>0.16027529999999998</v>
      </c>
      <c r="I220" s="5">
        <f t="shared" si="49"/>
        <v>9.2732483125641502E-2</v>
      </c>
    </row>
    <row r="221" spans="1:9" ht="15.75" thickBot="1" x14ac:dyDescent="0.3">
      <c r="A221" s="40" t="s">
        <v>91</v>
      </c>
      <c r="B221" s="22">
        <v>51.914546999999999</v>
      </c>
      <c r="C221" s="23">
        <v>51.914546999999999</v>
      </c>
      <c r="D221" s="23">
        <v>7.1684360999999992</v>
      </c>
      <c r="E221" s="51">
        <f t="shared" si="47"/>
        <v>0.1380814533544904</v>
      </c>
      <c r="F221" s="58">
        <v>12.770110000000001</v>
      </c>
      <c r="G221" s="59">
        <v>12.770110000000001</v>
      </c>
      <c r="H221" s="59">
        <v>0.41879406000000002</v>
      </c>
      <c r="I221" s="51">
        <f t="shared" si="49"/>
        <v>3.2794867076321191E-2</v>
      </c>
    </row>
    <row r="222" spans="1:9" ht="15.75" thickBot="1" x14ac:dyDescent="0.3">
      <c r="A222" s="13" t="s">
        <v>107</v>
      </c>
      <c r="B222" s="53">
        <f>SUM(B223:B228)</f>
        <v>92.004064999999997</v>
      </c>
      <c r="C222" s="54">
        <f t="shared" ref="C222:D222" si="50">SUM(C223:C228)</f>
        <v>91.853408000000002</v>
      </c>
      <c r="D222" s="54">
        <f t="shared" si="50"/>
        <v>10.34184187</v>
      </c>
      <c r="E222" s="55">
        <f>D222/C222</f>
        <v>0.1125907257572849</v>
      </c>
      <c r="F222" s="57">
        <f>SUM(F223:F228)</f>
        <v>85.441639000000009</v>
      </c>
      <c r="G222" s="56">
        <f t="shared" ref="G222:H222" si="51">SUM(G223:G228)</f>
        <v>85.592296000000005</v>
      </c>
      <c r="H222" s="56">
        <f t="shared" si="51"/>
        <v>5.328610799999999</v>
      </c>
      <c r="I222" s="55">
        <f>H222/G222</f>
        <v>6.2255729183850833E-2</v>
      </c>
    </row>
    <row r="223" spans="1:9" x14ac:dyDescent="0.25">
      <c r="A223" s="40" t="s">
        <v>92</v>
      </c>
      <c r="B223" s="26">
        <v>24.682922000000001</v>
      </c>
      <c r="C223" s="27">
        <v>24.532264999999999</v>
      </c>
      <c r="D223" s="27">
        <v>3.8097742999999999</v>
      </c>
      <c r="E223" s="52">
        <f t="shared" ref="E223:E235" si="52">D223/C223</f>
        <v>0.15529647588594042</v>
      </c>
      <c r="F223" s="60">
        <v>1.1927779999999999</v>
      </c>
      <c r="G223" s="61">
        <v>1.3434349999999999</v>
      </c>
      <c r="H223" s="61">
        <v>0.36663357000000002</v>
      </c>
      <c r="I223" s="52">
        <f t="shared" ref="I223:I224" si="53">H223/G223</f>
        <v>0.27290756158653007</v>
      </c>
    </row>
    <row r="224" spans="1:9" x14ac:dyDescent="0.25">
      <c r="A224" s="40" t="s">
        <v>37</v>
      </c>
      <c r="B224" s="1">
        <v>8.9362290000000009</v>
      </c>
      <c r="C224" s="4">
        <v>8.9362290000000009</v>
      </c>
      <c r="D224" s="4">
        <v>0.78506399000000004</v>
      </c>
      <c r="E224" s="5">
        <f t="shared" si="52"/>
        <v>8.7851820941473188E-2</v>
      </c>
      <c r="F224" s="2">
        <v>1.345</v>
      </c>
      <c r="G224" s="3">
        <v>1.345</v>
      </c>
      <c r="H224" s="3">
        <v>4.1686720000000003E-2</v>
      </c>
      <c r="I224" s="5">
        <f t="shared" si="53"/>
        <v>3.0993843866171007E-2</v>
      </c>
    </row>
    <row r="225" spans="1:9" x14ac:dyDescent="0.25">
      <c r="A225" s="40" t="s">
        <v>93</v>
      </c>
      <c r="B225" s="1">
        <v>31.589366999999999</v>
      </c>
      <c r="C225" s="4">
        <v>31.589366999999999</v>
      </c>
      <c r="D225" s="4">
        <v>2.99550004</v>
      </c>
      <c r="E225" s="5">
        <f t="shared" si="52"/>
        <v>9.4826212883594663E-2</v>
      </c>
      <c r="F225" s="2">
        <v>67.742575000000002</v>
      </c>
      <c r="G225" s="3">
        <v>67.742575000000002</v>
      </c>
      <c r="H225" s="3">
        <v>4.6428078899999994</v>
      </c>
      <c r="I225" s="5">
        <f>H225/G225</f>
        <v>6.85360408871378E-2</v>
      </c>
    </row>
    <row r="226" spans="1:9" x14ac:dyDescent="0.25">
      <c r="A226" s="46" t="s">
        <v>94</v>
      </c>
      <c r="B226" s="1">
        <v>12.42089</v>
      </c>
      <c r="C226" s="4">
        <v>12.42089</v>
      </c>
      <c r="D226" s="4">
        <v>0.79279884999999994</v>
      </c>
      <c r="E226" s="5">
        <f t="shared" si="52"/>
        <v>6.3827861771579966E-2</v>
      </c>
      <c r="F226" s="2">
        <v>4.75</v>
      </c>
      <c r="G226" s="3">
        <v>4.75</v>
      </c>
      <c r="H226" s="3">
        <v>0</v>
      </c>
      <c r="I226" s="5">
        <f>H226/G226</f>
        <v>0</v>
      </c>
    </row>
    <row r="227" spans="1:9" x14ac:dyDescent="0.25">
      <c r="A227" s="47" t="s">
        <v>95</v>
      </c>
      <c r="B227" s="1">
        <v>7.9173999999999998</v>
      </c>
      <c r="C227" s="4">
        <v>7.9173999999999998</v>
      </c>
      <c r="D227" s="4">
        <v>1.1584524899999999</v>
      </c>
      <c r="E227" s="5">
        <f t="shared" si="52"/>
        <v>0.14631728724076085</v>
      </c>
      <c r="F227" s="2">
        <v>4.4600000000000001E-2</v>
      </c>
      <c r="G227" s="3">
        <v>4.4600000000000001E-2</v>
      </c>
      <c r="H227" s="3">
        <v>0</v>
      </c>
      <c r="I227" s="5">
        <f>H227/G227</f>
        <v>0</v>
      </c>
    </row>
    <row r="228" spans="1:9" ht="15.75" thickBot="1" x14ac:dyDescent="0.3">
      <c r="A228" s="48" t="s">
        <v>96</v>
      </c>
      <c r="B228" s="24">
        <v>6.4572570000000002</v>
      </c>
      <c r="C228" s="25">
        <v>6.4572570000000002</v>
      </c>
      <c r="D228" s="25">
        <v>0.80025219999999997</v>
      </c>
      <c r="E228" s="8">
        <f t="shared" si="52"/>
        <v>0.12393067211046423</v>
      </c>
      <c r="F228" s="18">
        <v>10.366686</v>
      </c>
      <c r="G228" s="19">
        <v>10.366686</v>
      </c>
      <c r="H228" s="19">
        <v>0.27748262000000001</v>
      </c>
      <c r="I228" s="10">
        <f t="shared" ref="I228" si="54">H228/G228</f>
        <v>2.6766762299928831E-2</v>
      </c>
    </row>
    <row r="229" spans="1:9" ht="15.75" thickBot="1" x14ac:dyDescent="0.3">
      <c r="A229" s="13" t="s">
        <v>121</v>
      </c>
      <c r="B229" s="86">
        <f>SUM(B230:B231)</f>
        <v>1193.7088880000001</v>
      </c>
      <c r="C229" s="87">
        <f t="shared" ref="C229:D229" si="55">SUM(C230:C231)</f>
        <v>1193.7088880000001</v>
      </c>
      <c r="D229" s="87">
        <f t="shared" si="55"/>
        <v>333.32960300000002</v>
      </c>
      <c r="E229" s="88">
        <f t="shared" si="52"/>
        <v>0.27923860360835312</v>
      </c>
      <c r="F229" s="89">
        <f>SUM(F230:F231)</f>
        <v>1530.1302370000001</v>
      </c>
      <c r="G229" s="89">
        <f t="shared" ref="G229:H229" si="56">SUM(G230:G231)</f>
        <v>1530.1302370000001</v>
      </c>
      <c r="H229" s="89">
        <f t="shared" si="56"/>
        <v>263.55913099999998</v>
      </c>
      <c r="I229" s="88">
        <f>H229/G229</f>
        <v>0.17224620795465004</v>
      </c>
    </row>
    <row r="230" spans="1:9" x14ac:dyDescent="0.25">
      <c r="A230" s="46" t="s">
        <v>100</v>
      </c>
      <c r="B230" s="20">
        <v>625.26120000000003</v>
      </c>
      <c r="C230" s="21">
        <v>625.26120000000003</v>
      </c>
      <c r="D230" s="21">
        <v>129.66105200000001</v>
      </c>
      <c r="E230" s="7">
        <f t="shared" si="52"/>
        <v>0.20737101870386329</v>
      </c>
      <c r="F230" s="95">
        <v>1095.2597000000001</v>
      </c>
      <c r="G230" s="96">
        <v>1095.2597000000001</v>
      </c>
      <c r="H230" s="96">
        <v>194.34705600000001</v>
      </c>
      <c r="I230" s="7">
        <f t="shared" ref="I230:I231" si="57">H230/G230</f>
        <v>0.17744381172793997</v>
      </c>
    </row>
    <row r="231" spans="1:9" ht="15.75" thickBot="1" x14ac:dyDescent="0.3">
      <c r="A231" s="46" t="s">
        <v>101</v>
      </c>
      <c r="B231" s="24">
        <v>568.44768799999997</v>
      </c>
      <c r="C231" s="25">
        <v>568.44768799999997</v>
      </c>
      <c r="D231" s="25">
        <v>203.66855100000001</v>
      </c>
      <c r="E231" s="8">
        <f t="shared" si="52"/>
        <v>0.35828899527514663</v>
      </c>
      <c r="F231" s="79">
        <v>434.87053700000001</v>
      </c>
      <c r="G231" s="80">
        <v>434.87053700000001</v>
      </c>
      <c r="H231" s="80">
        <v>69.212074999999999</v>
      </c>
      <c r="I231" s="8">
        <f t="shared" si="57"/>
        <v>0.15915558565421964</v>
      </c>
    </row>
    <row r="232" spans="1:9" ht="15.75" thickBot="1" x14ac:dyDescent="0.3">
      <c r="A232" s="13" t="s">
        <v>122</v>
      </c>
      <c r="B232" s="86">
        <f>SUM(B233:B235)</f>
        <v>381.65493500000002</v>
      </c>
      <c r="C232" s="87">
        <f t="shared" ref="C232:D232" si="58">SUM(C233:C235)</f>
        <v>381.65493500000002</v>
      </c>
      <c r="D232" s="87">
        <f t="shared" si="58"/>
        <v>15.470199829999999</v>
      </c>
      <c r="E232" s="71">
        <f t="shared" si="52"/>
        <v>4.0534520613496057E-2</v>
      </c>
      <c r="F232" s="70">
        <f>SUM(F233:F235)</f>
        <v>236.82457600000001</v>
      </c>
      <c r="G232" s="33">
        <f t="shared" ref="G232:H232" si="59">SUM(G233:G235)</f>
        <v>236.82457600000001</v>
      </c>
      <c r="H232" s="33">
        <f t="shared" si="59"/>
        <v>0.96131458000000003</v>
      </c>
      <c r="I232" s="88">
        <f>H232/G232</f>
        <v>4.0591842123682302E-3</v>
      </c>
    </row>
    <row r="233" spans="1:9" x14ac:dyDescent="0.25">
      <c r="A233" s="45" t="s">
        <v>97</v>
      </c>
      <c r="B233" s="20">
        <v>256.74533400000001</v>
      </c>
      <c r="C233" s="21">
        <v>256.74533400000001</v>
      </c>
      <c r="D233" s="21">
        <v>8.9038485899999991</v>
      </c>
      <c r="E233" s="7">
        <f t="shared" si="52"/>
        <v>3.4679689991951319E-2</v>
      </c>
      <c r="F233" s="92">
        <v>69.178359999999998</v>
      </c>
      <c r="G233" s="81">
        <v>69.178359999999998</v>
      </c>
      <c r="H233" s="81">
        <v>0.90843892000000004</v>
      </c>
      <c r="I233" s="7">
        <f t="shared" ref="I233" si="60">H233/G233</f>
        <v>1.3131836603238354E-2</v>
      </c>
    </row>
    <row r="234" spans="1:9" x14ac:dyDescent="0.25">
      <c r="A234" s="40" t="s">
        <v>98</v>
      </c>
      <c r="B234" s="11">
        <v>2.8824429999999999</v>
      </c>
      <c r="C234" s="12">
        <v>2.8824429999999999</v>
      </c>
      <c r="D234" s="12">
        <v>0.29803088999999999</v>
      </c>
      <c r="E234" s="5">
        <f t="shared" si="52"/>
        <v>0.10339524146704722</v>
      </c>
      <c r="F234" s="37" t="s">
        <v>16</v>
      </c>
      <c r="G234" s="38" t="s">
        <v>16</v>
      </c>
      <c r="H234" s="38" t="s">
        <v>16</v>
      </c>
      <c r="I234" s="5" t="s">
        <v>16</v>
      </c>
    </row>
    <row r="235" spans="1:9" ht="15.75" thickBot="1" x14ac:dyDescent="0.3">
      <c r="A235" s="48" t="s">
        <v>99</v>
      </c>
      <c r="B235" s="90">
        <v>122.027158</v>
      </c>
      <c r="C235" s="91">
        <v>122.027158</v>
      </c>
      <c r="D235" s="91">
        <v>6.2683203499999998</v>
      </c>
      <c r="E235" s="8">
        <f t="shared" si="52"/>
        <v>5.1368240092914394E-2</v>
      </c>
      <c r="F235" s="93">
        <v>167.64621600000001</v>
      </c>
      <c r="G235" s="94">
        <v>167.64621600000001</v>
      </c>
      <c r="H235" s="94">
        <v>5.2875660000000005E-2</v>
      </c>
      <c r="I235" s="8">
        <f>H235/G235</f>
        <v>3.1540025931751421E-4</v>
      </c>
    </row>
    <row r="236" spans="1:9" x14ac:dyDescent="0.25">
      <c r="A236" s="102" t="s">
        <v>123</v>
      </c>
      <c r="B236" s="103"/>
      <c r="C236" s="103"/>
      <c r="D236" s="103"/>
      <c r="E236" s="103"/>
      <c r="F236" s="104" t="s">
        <v>118</v>
      </c>
      <c r="G236" s="104"/>
      <c r="H236" s="104"/>
      <c r="I236" s="104"/>
    </row>
    <row r="237" spans="1:9" x14ac:dyDescent="0.25">
      <c r="A237" s="105" t="s">
        <v>40</v>
      </c>
      <c r="B237" s="106"/>
      <c r="C237" s="106"/>
      <c r="D237" s="106"/>
      <c r="E237" s="106"/>
      <c r="F237" s="106"/>
      <c r="G237" s="106"/>
      <c r="H237" s="106"/>
      <c r="I237" s="106"/>
    </row>
    <row r="238" spans="1:9" x14ac:dyDescent="0.25">
      <c r="A238" s="107"/>
      <c r="B238" s="107"/>
      <c r="C238" s="107"/>
      <c r="D238" s="107"/>
      <c r="E238" s="107"/>
      <c r="F238" s="107"/>
      <c r="G238" s="107"/>
      <c r="H238" s="107"/>
      <c r="I238" s="107"/>
    </row>
    <row r="239" spans="1:9" x14ac:dyDescent="0.25">
      <c r="A239" s="116" t="s">
        <v>0</v>
      </c>
      <c r="B239" s="116"/>
      <c r="C239" s="116"/>
      <c r="D239" s="116"/>
      <c r="E239" s="116"/>
      <c r="F239" s="116"/>
      <c r="G239" s="116"/>
      <c r="H239" s="116"/>
      <c r="I239" s="116"/>
    </row>
    <row r="240" spans="1:9" x14ac:dyDescent="0.25">
      <c r="A240" s="116" t="s">
        <v>1</v>
      </c>
      <c r="B240" s="116"/>
      <c r="C240" s="116"/>
      <c r="D240" s="116"/>
      <c r="E240" s="116"/>
      <c r="F240" s="116"/>
      <c r="G240" s="116"/>
      <c r="H240" s="116"/>
      <c r="I240" s="116"/>
    </row>
    <row r="241" spans="1:9" x14ac:dyDescent="0.25">
      <c r="A241" s="117" t="s">
        <v>39</v>
      </c>
      <c r="B241" s="117"/>
      <c r="C241" s="117"/>
      <c r="D241" s="117"/>
      <c r="E241" s="117"/>
      <c r="F241" s="117"/>
      <c r="G241" s="117"/>
      <c r="H241" s="117"/>
      <c r="I241" s="117"/>
    </row>
    <row r="242" spans="1:9" x14ac:dyDescent="0.25">
      <c r="A242" s="117" t="s">
        <v>102</v>
      </c>
      <c r="B242" s="117"/>
      <c r="C242" s="117"/>
      <c r="D242" s="117"/>
      <c r="E242" s="117"/>
      <c r="F242" s="117"/>
      <c r="G242" s="117"/>
      <c r="H242" s="117"/>
      <c r="I242" s="117"/>
    </row>
    <row r="243" spans="1:9" x14ac:dyDescent="0.25">
      <c r="A243" s="117" t="s">
        <v>125</v>
      </c>
      <c r="B243" s="117"/>
      <c r="C243" s="117"/>
      <c r="D243" s="117"/>
      <c r="E243" s="117"/>
      <c r="F243" s="117"/>
      <c r="G243" s="117"/>
      <c r="H243" s="117"/>
      <c r="I243" s="117"/>
    </row>
    <row r="244" spans="1:9" x14ac:dyDescent="0.25">
      <c r="A244" s="108" t="s">
        <v>2</v>
      </c>
      <c r="B244" s="108"/>
      <c r="C244" s="108"/>
      <c r="D244" s="108"/>
      <c r="E244" s="108"/>
      <c r="F244" s="108"/>
      <c r="G244" s="108"/>
      <c r="H244" s="108"/>
      <c r="I244" s="108"/>
    </row>
    <row r="245" spans="1:9" ht="7.5" customHeight="1" thickBot="1" x14ac:dyDescent="0.3">
      <c r="A245" s="109"/>
      <c r="B245" s="109"/>
      <c r="C245" s="109"/>
      <c r="D245" s="109"/>
      <c r="E245" s="109"/>
      <c r="F245" s="109"/>
      <c r="G245" s="109"/>
      <c r="H245" s="109"/>
      <c r="I245" s="109"/>
    </row>
    <row r="246" spans="1:9" x14ac:dyDescent="0.25">
      <c r="A246" s="110" t="s">
        <v>3</v>
      </c>
      <c r="B246" s="112" t="s">
        <v>4</v>
      </c>
      <c r="C246" s="113"/>
      <c r="D246" s="113"/>
      <c r="E246" s="114"/>
      <c r="F246" s="112" t="s">
        <v>5</v>
      </c>
      <c r="G246" s="113"/>
      <c r="H246" s="113"/>
      <c r="I246" s="115"/>
    </row>
    <row r="247" spans="1:9" ht="30.75" thickBot="1" x14ac:dyDescent="0.3">
      <c r="A247" s="111"/>
      <c r="B247" s="62" t="s">
        <v>6</v>
      </c>
      <c r="C247" s="63" t="s">
        <v>7</v>
      </c>
      <c r="D247" s="63" t="s">
        <v>8</v>
      </c>
      <c r="E247" s="64" t="s">
        <v>9</v>
      </c>
      <c r="F247" s="65" t="s">
        <v>6</v>
      </c>
      <c r="G247" s="63" t="s">
        <v>7</v>
      </c>
      <c r="H247" s="63" t="s">
        <v>8</v>
      </c>
      <c r="I247" s="66" t="s">
        <v>9</v>
      </c>
    </row>
    <row r="248" spans="1:9" ht="15.75" thickBot="1" x14ac:dyDescent="0.3">
      <c r="A248" s="35" t="s">
        <v>33</v>
      </c>
      <c r="B248" s="67">
        <f>B250+B281+B326+B341+B348+B351</f>
        <v>21227.203786000002</v>
      </c>
      <c r="C248" s="68">
        <f t="shared" ref="C248:D248" si="61">C250+C281+C326+C341+C348+C351</f>
        <v>21214.020336999998</v>
      </c>
      <c r="D248" s="68">
        <f t="shared" si="61"/>
        <v>6086.4605910600003</v>
      </c>
      <c r="E248" s="100">
        <f>D248/C248</f>
        <v>0.28690745527590661</v>
      </c>
      <c r="F248" s="67">
        <f>F250+F281+F326+F341+F348+F351</f>
        <v>8884.7835890000006</v>
      </c>
      <c r="G248" s="68">
        <f t="shared" ref="G248:H248" si="62">G250+G281+G326+G341+G348+G351</f>
        <v>8899.067038000001</v>
      </c>
      <c r="H248" s="68">
        <f t="shared" si="62"/>
        <v>2026.2707638899997</v>
      </c>
      <c r="I248" s="69">
        <f>H248/G248</f>
        <v>0.22769474094729247</v>
      </c>
    </row>
    <row r="249" spans="1:9" ht="15.75" thickBot="1" x14ac:dyDescent="0.3">
      <c r="A249" s="50" t="s">
        <v>10</v>
      </c>
      <c r="B249" s="72">
        <f>B248-B348-B351</f>
        <v>19651.839963000002</v>
      </c>
      <c r="C249" s="73">
        <f t="shared" ref="C249:D249" si="63">C248-C348-C351</f>
        <v>19638.656513999998</v>
      </c>
      <c r="D249" s="73">
        <f t="shared" si="63"/>
        <v>5615.6438486700008</v>
      </c>
      <c r="E249" s="101">
        <f>D249/C249</f>
        <v>0.28594847334219237</v>
      </c>
      <c r="F249" s="72">
        <f>F248-F288-F348-F351</f>
        <v>5611.9437760000001</v>
      </c>
      <c r="G249" s="73">
        <f t="shared" ref="G249:H249" si="64">G248-G288-G348-G351</f>
        <v>5626.2272250000005</v>
      </c>
      <c r="H249" s="73">
        <f t="shared" si="64"/>
        <v>814.99488300999974</v>
      </c>
      <c r="I249" s="34">
        <f>H249/G249</f>
        <v>0.14485637540350135</v>
      </c>
    </row>
    <row r="250" spans="1:9" ht="15.75" thickBot="1" x14ac:dyDescent="0.3">
      <c r="A250" s="36" t="s">
        <v>11</v>
      </c>
      <c r="B250" s="70">
        <f>SUM(B251:B280)</f>
        <v>12272.699759000001</v>
      </c>
      <c r="C250" s="33">
        <f>SUM(C251:C280)</f>
        <v>12260.066212000002</v>
      </c>
      <c r="D250" s="33">
        <f>SUM(D251:D280)</f>
        <v>4067.6414578100002</v>
      </c>
      <c r="E250" s="71">
        <f>D250/C250</f>
        <v>0.33177973001717093</v>
      </c>
      <c r="F250" s="70">
        <f>SUM(F251:F280)</f>
        <v>3195.9699900000005</v>
      </c>
      <c r="G250" s="33">
        <f>SUM(G251:G280)</f>
        <v>3209.7785370000001</v>
      </c>
      <c r="H250" s="33">
        <f>SUM(H251:H280)</f>
        <v>398.13649523999999</v>
      </c>
      <c r="I250" s="88">
        <f>H250/G250</f>
        <v>0.12403861844378704</v>
      </c>
    </row>
    <row r="251" spans="1:9" x14ac:dyDescent="0.25">
      <c r="A251" s="99" t="s">
        <v>12</v>
      </c>
      <c r="B251" s="20">
        <v>95.7</v>
      </c>
      <c r="C251" s="21">
        <v>107.816289</v>
      </c>
      <c r="D251" s="21">
        <v>27.69278928</v>
      </c>
      <c r="E251" s="7">
        <f>D251/C251</f>
        <v>0.25685162730837452</v>
      </c>
      <c r="F251" s="14">
        <v>3</v>
      </c>
      <c r="G251" s="15">
        <v>3.0069840000000001</v>
      </c>
      <c r="H251" s="15">
        <v>1.1454777300000001</v>
      </c>
      <c r="I251" s="7">
        <f>H251/G251</f>
        <v>0.38093908381288361</v>
      </c>
    </row>
    <row r="252" spans="1:9" x14ac:dyDescent="0.25">
      <c r="A252" s="40" t="s">
        <v>13</v>
      </c>
      <c r="B252" s="1">
        <v>127.975312</v>
      </c>
      <c r="C252" s="4">
        <v>127.975312</v>
      </c>
      <c r="D252" s="4">
        <v>27.537392140000001</v>
      </c>
      <c r="E252" s="5">
        <f>D252/C252</f>
        <v>0.21517737843061482</v>
      </c>
      <c r="F252" s="31" t="s">
        <v>16</v>
      </c>
      <c r="G252" s="32" t="s">
        <v>16</v>
      </c>
      <c r="H252" s="32" t="s">
        <v>16</v>
      </c>
      <c r="I252" s="5" t="s">
        <v>16</v>
      </c>
    </row>
    <row r="253" spans="1:9" x14ac:dyDescent="0.25">
      <c r="A253" s="40" t="s">
        <v>19</v>
      </c>
      <c r="B253" s="1">
        <v>162.91787199999999</v>
      </c>
      <c r="C253" s="4">
        <v>165.18240900000001</v>
      </c>
      <c r="D253" s="4">
        <v>33.960954579999999</v>
      </c>
      <c r="E253" s="5">
        <f t="shared" ref="E253:E275" si="65">D253/C253</f>
        <v>0.20559667815475435</v>
      </c>
      <c r="F253" s="16">
        <v>37.085140000000003</v>
      </c>
      <c r="G253" s="17">
        <v>40.701295999999999</v>
      </c>
      <c r="H253" s="17">
        <v>2.8514363300000003</v>
      </c>
      <c r="I253" s="5">
        <f t="shared" ref="I253:I265" si="66">H253/G253</f>
        <v>7.0057629860238363E-2</v>
      </c>
    </row>
    <row r="254" spans="1:9" x14ac:dyDescent="0.25">
      <c r="A254" s="40" t="s">
        <v>41</v>
      </c>
      <c r="B254" s="1">
        <v>69.841965999999999</v>
      </c>
      <c r="C254" s="4">
        <v>70.131732999999997</v>
      </c>
      <c r="D254" s="4">
        <v>20.186131760000002</v>
      </c>
      <c r="E254" s="5">
        <f t="shared" si="65"/>
        <v>0.28783164049289933</v>
      </c>
      <c r="F254" s="16">
        <v>2.5</v>
      </c>
      <c r="G254" s="17">
        <v>2.5102329999999999</v>
      </c>
      <c r="H254" s="17">
        <v>0.65014018000000007</v>
      </c>
      <c r="I254" s="5">
        <f t="shared" si="66"/>
        <v>0.25899594977836721</v>
      </c>
    </row>
    <row r="255" spans="1:9" x14ac:dyDescent="0.25">
      <c r="A255" s="41" t="s">
        <v>42</v>
      </c>
      <c r="B255" s="1">
        <v>2024.526149</v>
      </c>
      <c r="C255" s="4">
        <v>2024.526149</v>
      </c>
      <c r="D255" s="4">
        <v>421.39141161999999</v>
      </c>
      <c r="E255" s="5">
        <f t="shared" si="65"/>
        <v>0.20814322987536774</v>
      </c>
      <c r="F255" s="16">
        <v>1652.6549339999999</v>
      </c>
      <c r="G255" s="17">
        <v>1377.841435</v>
      </c>
      <c r="H255" s="17">
        <v>23.666408180000001</v>
      </c>
      <c r="I255" s="5">
        <f t="shared" si="66"/>
        <v>1.7176438143624271E-2</v>
      </c>
    </row>
    <row r="256" spans="1:9" x14ac:dyDescent="0.25">
      <c r="A256" s="42" t="s">
        <v>43</v>
      </c>
      <c r="B256" s="1">
        <v>27.853959</v>
      </c>
      <c r="C256" s="4">
        <v>28.143958999999999</v>
      </c>
      <c r="D256" s="4">
        <v>7.9642834900000006</v>
      </c>
      <c r="E256" s="5">
        <f t="shared" si="65"/>
        <v>0.28298376536151154</v>
      </c>
      <c r="F256" s="16">
        <v>1.355</v>
      </c>
      <c r="G256" s="17">
        <v>1.355</v>
      </c>
      <c r="H256" s="17">
        <v>6.4138570000000006E-2</v>
      </c>
      <c r="I256" s="5">
        <f t="shared" si="66"/>
        <v>4.7334738007380077E-2</v>
      </c>
    </row>
    <row r="257" spans="1:9" x14ac:dyDescent="0.25">
      <c r="A257" s="42" t="s">
        <v>44</v>
      </c>
      <c r="B257" s="1">
        <v>40.321375000000003</v>
      </c>
      <c r="C257" s="4">
        <v>40.321375000000003</v>
      </c>
      <c r="D257" s="4">
        <v>7.6968657499999997</v>
      </c>
      <c r="E257" s="5">
        <f t="shared" si="65"/>
        <v>0.19088797815054667</v>
      </c>
      <c r="F257" s="16">
        <v>670</v>
      </c>
      <c r="G257" s="17">
        <v>840</v>
      </c>
      <c r="H257" s="17">
        <v>115.61431773000001</v>
      </c>
      <c r="I257" s="5">
        <f t="shared" si="66"/>
        <v>0.13763609253571429</v>
      </c>
    </row>
    <row r="258" spans="1:9" x14ac:dyDescent="0.25">
      <c r="A258" s="40" t="s">
        <v>45</v>
      </c>
      <c r="B258" s="1">
        <v>72.058311000000003</v>
      </c>
      <c r="C258" s="4">
        <v>72.057310999999999</v>
      </c>
      <c r="D258" s="4">
        <v>15.66090601</v>
      </c>
      <c r="E258" s="5">
        <f t="shared" si="65"/>
        <v>0.21733958418181884</v>
      </c>
      <c r="F258" s="16">
        <v>44.410527999999999</v>
      </c>
      <c r="G258" s="17">
        <v>44.701528000000003</v>
      </c>
      <c r="H258" s="17">
        <v>11.732101220000001</v>
      </c>
      <c r="I258" s="5">
        <f t="shared" si="66"/>
        <v>0.26245414295457642</v>
      </c>
    </row>
    <row r="259" spans="1:9" x14ac:dyDescent="0.25">
      <c r="A259" s="42" t="s">
        <v>46</v>
      </c>
      <c r="B259" s="1">
        <v>1501.586685</v>
      </c>
      <c r="C259" s="4">
        <v>1501.3629570000001</v>
      </c>
      <c r="D259" s="4">
        <v>367.40614629000004</v>
      </c>
      <c r="E259" s="5">
        <f t="shared" si="65"/>
        <v>0.24471507344509502</v>
      </c>
      <c r="F259" s="16">
        <v>165</v>
      </c>
      <c r="G259" s="17">
        <v>269.464359</v>
      </c>
      <c r="H259" s="17">
        <v>146.10127062000001</v>
      </c>
      <c r="I259" s="5">
        <f t="shared" si="66"/>
        <v>0.54219144662467222</v>
      </c>
    </row>
    <row r="260" spans="1:9" x14ac:dyDescent="0.25">
      <c r="A260" s="43" t="s">
        <v>47</v>
      </c>
      <c r="B260" s="1">
        <v>36.658298000000002</v>
      </c>
      <c r="C260" s="4">
        <v>36.472048000000001</v>
      </c>
      <c r="D260" s="4">
        <v>5.3437378300000002</v>
      </c>
      <c r="E260" s="5">
        <f t="shared" si="65"/>
        <v>0.14651597930557669</v>
      </c>
      <c r="F260" s="16">
        <v>4.7659909999999996</v>
      </c>
      <c r="G260" s="17">
        <v>4.9522409999999999</v>
      </c>
      <c r="H260" s="17">
        <v>0.24563112000000001</v>
      </c>
      <c r="I260" s="5">
        <f t="shared" si="66"/>
        <v>4.9599993215192879E-2</v>
      </c>
    </row>
    <row r="261" spans="1:9" x14ac:dyDescent="0.25">
      <c r="A261" s="43" t="s">
        <v>48</v>
      </c>
      <c r="B261" s="1">
        <v>14.696876</v>
      </c>
      <c r="C261" s="4">
        <v>14.696876</v>
      </c>
      <c r="D261" s="4">
        <v>3.2473989199999997</v>
      </c>
      <c r="E261" s="5">
        <f t="shared" si="65"/>
        <v>0.22095844858458355</v>
      </c>
      <c r="F261" s="16">
        <v>103.46250499999999</v>
      </c>
      <c r="G261" s="17">
        <v>103.46250499999999</v>
      </c>
      <c r="H261" s="17">
        <v>11.9178605</v>
      </c>
      <c r="I261" s="5">
        <f t="shared" si="66"/>
        <v>0.11519014062147442</v>
      </c>
    </row>
    <row r="262" spans="1:9" x14ac:dyDescent="0.25">
      <c r="A262" s="43" t="s">
        <v>49</v>
      </c>
      <c r="B262" s="1">
        <v>472.14316400000001</v>
      </c>
      <c r="C262" s="4">
        <v>453.25502899999998</v>
      </c>
      <c r="D262" s="4">
        <v>50.86143234</v>
      </c>
      <c r="E262" s="5">
        <f t="shared" si="65"/>
        <v>0.11221371873625699</v>
      </c>
      <c r="F262" s="16">
        <v>61.446103999999998</v>
      </c>
      <c r="G262" s="17">
        <v>63.148141000000003</v>
      </c>
      <c r="H262" s="17">
        <v>5.1844636199999998</v>
      </c>
      <c r="I262" s="5">
        <f t="shared" si="66"/>
        <v>8.2100019698125387E-2</v>
      </c>
    </row>
    <row r="263" spans="1:9" x14ac:dyDescent="0.25">
      <c r="A263" s="43" t="s">
        <v>50</v>
      </c>
      <c r="B263" s="1">
        <v>116.07855000000001</v>
      </c>
      <c r="C263" s="4">
        <v>116.07855000000001</v>
      </c>
      <c r="D263" s="4">
        <v>20.405278980000002</v>
      </c>
      <c r="E263" s="5">
        <f t="shared" si="65"/>
        <v>0.17578854129380495</v>
      </c>
      <c r="F263" s="16">
        <v>14.910017</v>
      </c>
      <c r="G263" s="17">
        <v>15.010016999999999</v>
      </c>
      <c r="H263" s="17">
        <v>0.15598962</v>
      </c>
      <c r="I263" s="5">
        <f t="shared" si="66"/>
        <v>1.0392367976665182E-2</v>
      </c>
    </row>
    <row r="264" spans="1:9" x14ac:dyDescent="0.25">
      <c r="A264" s="43" t="s">
        <v>51</v>
      </c>
      <c r="B264" s="1">
        <v>971.58809499999995</v>
      </c>
      <c r="C264" s="4">
        <v>971.38242400000001</v>
      </c>
      <c r="D264" s="4">
        <v>223.75696893</v>
      </c>
      <c r="E264" s="5">
        <f t="shared" si="65"/>
        <v>0.23034899891291424</v>
      </c>
      <c r="F264" s="16">
        <v>61.074300000000001</v>
      </c>
      <c r="G264" s="17">
        <v>61.254970999999998</v>
      </c>
      <c r="H264" s="17">
        <v>12.57314408</v>
      </c>
      <c r="I264" s="5">
        <f t="shared" si="66"/>
        <v>0.20525916304817124</v>
      </c>
    </row>
    <row r="265" spans="1:9" x14ac:dyDescent="0.25">
      <c r="A265" s="43" t="s">
        <v>52</v>
      </c>
      <c r="B265" s="1">
        <v>30.278635000000001</v>
      </c>
      <c r="C265" s="4">
        <v>30.228635000000001</v>
      </c>
      <c r="D265" s="4">
        <v>5.9993302899999996</v>
      </c>
      <c r="E265" s="5">
        <f t="shared" si="65"/>
        <v>0.19846514042066404</v>
      </c>
      <c r="F265" s="16">
        <v>220</v>
      </c>
      <c r="G265" s="17">
        <v>220</v>
      </c>
      <c r="H265" s="17">
        <v>57.289036179999997</v>
      </c>
      <c r="I265" s="5">
        <f t="shared" si="66"/>
        <v>0.26040470990909087</v>
      </c>
    </row>
    <row r="266" spans="1:9" x14ac:dyDescent="0.25">
      <c r="A266" s="43" t="s">
        <v>22</v>
      </c>
      <c r="B266" s="1">
        <v>3.9103210000000002</v>
      </c>
      <c r="C266" s="4">
        <v>3.9103210000000002</v>
      </c>
      <c r="D266" s="4">
        <v>1.01243507</v>
      </c>
      <c r="E266" s="5">
        <f t="shared" si="65"/>
        <v>0.25891354443791187</v>
      </c>
      <c r="F266" s="2" t="s">
        <v>16</v>
      </c>
      <c r="G266" s="3" t="s">
        <v>16</v>
      </c>
      <c r="H266" s="3" t="s">
        <v>16</v>
      </c>
      <c r="I266" s="5" t="s">
        <v>16</v>
      </c>
    </row>
    <row r="267" spans="1:9" x14ac:dyDescent="0.25">
      <c r="A267" s="40" t="s">
        <v>53</v>
      </c>
      <c r="B267" s="1">
        <v>38.447816000000003</v>
      </c>
      <c r="C267" s="4">
        <v>38.447816000000003</v>
      </c>
      <c r="D267" s="4">
        <v>8.778636220000001</v>
      </c>
      <c r="E267" s="5">
        <f t="shared" si="65"/>
        <v>0.22832600478529133</v>
      </c>
      <c r="F267" s="16">
        <v>62.660200000000003</v>
      </c>
      <c r="G267" s="17">
        <v>62.660200000000003</v>
      </c>
      <c r="H267" s="17">
        <v>1.2691244699999999</v>
      </c>
      <c r="I267" s="5">
        <f t="shared" ref="I267:I273" si="67">H267/G267</f>
        <v>2.0254076271700377E-2</v>
      </c>
    </row>
    <row r="268" spans="1:9" x14ac:dyDescent="0.25">
      <c r="A268" s="40" t="s">
        <v>54</v>
      </c>
      <c r="B268" s="1">
        <v>31.659424999999999</v>
      </c>
      <c r="C268" s="4">
        <v>31.659424999999999</v>
      </c>
      <c r="D268" s="4">
        <v>5.2262928200000003</v>
      </c>
      <c r="E268" s="5">
        <f t="shared" si="65"/>
        <v>0.16507857675873774</v>
      </c>
      <c r="F268" s="16">
        <v>82.655411000000001</v>
      </c>
      <c r="G268" s="17">
        <v>82.655411000000001</v>
      </c>
      <c r="H268" s="17">
        <v>3.7509219300000001</v>
      </c>
      <c r="I268" s="5">
        <f t="shared" si="67"/>
        <v>4.5380234453132176E-2</v>
      </c>
    </row>
    <row r="269" spans="1:9" x14ac:dyDescent="0.25">
      <c r="A269" s="40" t="s">
        <v>114</v>
      </c>
      <c r="B269" s="1">
        <v>9.6427960000000006</v>
      </c>
      <c r="C269" s="4">
        <v>9.6427960000000006</v>
      </c>
      <c r="D269" s="4">
        <v>1.3046301499999999</v>
      </c>
      <c r="E269" s="5">
        <f t="shared" si="65"/>
        <v>0.13529583639434037</v>
      </c>
      <c r="F269" s="16">
        <v>1.8081149999999999</v>
      </c>
      <c r="G269" s="17">
        <v>1.8081149999999999</v>
      </c>
      <c r="H269" s="17">
        <v>7.7491909999999997E-2</v>
      </c>
      <c r="I269" s="5">
        <f t="shared" si="67"/>
        <v>4.2857843665917265E-2</v>
      </c>
    </row>
    <row r="270" spans="1:9" x14ac:dyDescent="0.25">
      <c r="A270" s="43" t="s">
        <v>17</v>
      </c>
      <c r="B270" s="1">
        <v>344.28504299999997</v>
      </c>
      <c r="C270" s="4">
        <v>339.35595000000001</v>
      </c>
      <c r="D270" s="4">
        <v>67.82901889</v>
      </c>
      <c r="E270" s="5">
        <f t="shared" si="65"/>
        <v>0.19987573192690447</v>
      </c>
      <c r="F270" s="16">
        <v>6.9494300000000004</v>
      </c>
      <c r="G270" s="17">
        <v>11.803523</v>
      </c>
      <c r="H270" s="17">
        <v>2.7992106699999999</v>
      </c>
      <c r="I270" s="5">
        <f t="shared" si="67"/>
        <v>0.23715043974582842</v>
      </c>
    </row>
    <row r="271" spans="1:9" x14ac:dyDescent="0.25">
      <c r="A271" s="43" t="s">
        <v>21</v>
      </c>
      <c r="B271" s="1">
        <v>276.57224000000002</v>
      </c>
      <c r="C271" s="4">
        <v>274.332111</v>
      </c>
      <c r="D271" s="4">
        <v>61.397893179999997</v>
      </c>
      <c r="E271" s="5">
        <f t="shared" si="65"/>
        <v>0.22380862727367704</v>
      </c>
      <c r="F271" s="2">
        <v>0</v>
      </c>
      <c r="G271" s="3">
        <v>2.240129</v>
      </c>
      <c r="H271" s="3">
        <v>0.65139762999999995</v>
      </c>
      <c r="I271" s="5">
        <f t="shared" si="67"/>
        <v>0.29078576724822541</v>
      </c>
    </row>
    <row r="272" spans="1:9" x14ac:dyDescent="0.25">
      <c r="A272" s="40" t="s">
        <v>20</v>
      </c>
      <c r="B272" s="1">
        <v>13.366773999999999</v>
      </c>
      <c r="C272" s="4">
        <v>13.155174000000001</v>
      </c>
      <c r="D272" s="4">
        <v>2.3111738700000002</v>
      </c>
      <c r="E272" s="5">
        <f t="shared" si="65"/>
        <v>0.17568554167356509</v>
      </c>
      <c r="F272" s="31">
        <v>0</v>
      </c>
      <c r="G272" s="32">
        <v>0.21160000000000001</v>
      </c>
      <c r="H272" s="32">
        <v>1.6480209999999999E-2</v>
      </c>
      <c r="I272" s="5">
        <f t="shared" si="67"/>
        <v>7.7883790170132319E-2</v>
      </c>
    </row>
    <row r="273" spans="1:9" x14ac:dyDescent="0.25">
      <c r="A273" s="43" t="s">
        <v>24</v>
      </c>
      <c r="B273" s="1">
        <v>112.648233</v>
      </c>
      <c r="C273" s="4">
        <v>111.94456</v>
      </c>
      <c r="D273" s="4">
        <v>24.3438129</v>
      </c>
      <c r="E273" s="5">
        <f t="shared" si="65"/>
        <v>0.21746311656412781</v>
      </c>
      <c r="F273" s="2">
        <v>0</v>
      </c>
      <c r="G273" s="3">
        <v>0.70367299999999999</v>
      </c>
      <c r="H273" s="3">
        <v>0.33879434999999997</v>
      </c>
      <c r="I273" s="5">
        <f t="shared" si="67"/>
        <v>0.48146560973634056</v>
      </c>
    </row>
    <row r="274" spans="1:9" x14ac:dyDescent="0.25">
      <c r="A274" s="43" t="s">
        <v>15</v>
      </c>
      <c r="B274" s="1">
        <v>10.373492000000001</v>
      </c>
      <c r="C274" s="4">
        <v>10.373492000000001</v>
      </c>
      <c r="D274" s="4">
        <v>2.4720492900000002</v>
      </c>
      <c r="E274" s="5">
        <f t="shared" si="65"/>
        <v>0.23830444849236881</v>
      </c>
      <c r="F274" s="31" t="s">
        <v>16</v>
      </c>
      <c r="G274" s="32" t="s">
        <v>16</v>
      </c>
      <c r="H274" s="32" t="s">
        <v>16</v>
      </c>
      <c r="I274" s="5" t="s">
        <v>16</v>
      </c>
    </row>
    <row r="275" spans="1:9" x14ac:dyDescent="0.25">
      <c r="A275" s="40" t="s">
        <v>55</v>
      </c>
      <c r="B275" s="1">
        <v>3.2429999999999999</v>
      </c>
      <c r="C275" s="4">
        <v>3.2429999999999999</v>
      </c>
      <c r="D275" s="4">
        <v>0.55702472999999997</v>
      </c>
      <c r="E275" s="5">
        <f t="shared" si="65"/>
        <v>0.17176217391304346</v>
      </c>
      <c r="F275" s="31" t="s">
        <v>16</v>
      </c>
      <c r="G275" s="32" t="s">
        <v>16</v>
      </c>
      <c r="H275" s="32" t="s">
        <v>16</v>
      </c>
      <c r="I275" s="5" t="s">
        <v>16</v>
      </c>
    </row>
    <row r="276" spans="1:9" x14ac:dyDescent="0.25">
      <c r="A276" s="40" t="s">
        <v>18</v>
      </c>
      <c r="B276" s="1">
        <v>41.282142</v>
      </c>
      <c r="C276" s="4">
        <v>41.282142</v>
      </c>
      <c r="D276" s="4">
        <v>10.64171035</v>
      </c>
      <c r="E276" s="5">
        <f>D276/C276</f>
        <v>0.25777999479775054</v>
      </c>
      <c r="F276" s="31" t="s">
        <v>16</v>
      </c>
      <c r="G276" s="32" t="s">
        <v>16</v>
      </c>
      <c r="H276" s="32" t="s">
        <v>16</v>
      </c>
      <c r="I276" s="5" t="s">
        <v>16</v>
      </c>
    </row>
    <row r="277" spans="1:9" x14ac:dyDescent="0.25">
      <c r="A277" s="40" t="s">
        <v>23</v>
      </c>
      <c r="B277" s="1">
        <v>4.9702279999999996</v>
      </c>
      <c r="C277" s="4">
        <v>4.9582280000000001</v>
      </c>
      <c r="D277" s="4">
        <v>1.2230997100000001</v>
      </c>
      <c r="E277" s="5">
        <f t="shared" ref="E277:E279" si="68">D277/C277</f>
        <v>0.24668081217725366</v>
      </c>
      <c r="F277" s="31">
        <v>0</v>
      </c>
      <c r="G277" s="32">
        <v>1.2E-2</v>
      </c>
      <c r="H277" s="32">
        <v>3.6529800000000001E-3</v>
      </c>
      <c r="I277" s="5">
        <f t="shared" ref="I277:I279" si="69">H277/G277</f>
        <v>0.30441499999999999</v>
      </c>
    </row>
    <row r="278" spans="1:9" x14ac:dyDescent="0.25">
      <c r="A278" s="42" t="s">
        <v>14</v>
      </c>
      <c r="B278" s="1">
        <v>5.8384419999999997</v>
      </c>
      <c r="C278" s="4">
        <v>5.7955810000000003</v>
      </c>
      <c r="D278" s="4">
        <v>1.21626418</v>
      </c>
      <c r="E278" s="5">
        <f t="shared" si="68"/>
        <v>0.20986061276686496</v>
      </c>
      <c r="F278" s="31">
        <v>0</v>
      </c>
      <c r="G278" s="32">
        <v>4.2861000000000003E-2</v>
      </c>
      <c r="H278" s="32">
        <v>3.8005410000000003E-2</v>
      </c>
      <c r="I278" s="5">
        <f t="shared" si="69"/>
        <v>0.88671309582137614</v>
      </c>
    </row>
    <row r="279" spans="1:9" x14ac:dyDescent="0.25">
      <c r="A279" s="42" t="s">
        <v>31</v>
      </c>
      <c r="B279" s="1">
        <v>7.0458920000000003</v>
      </c>
      <c r="C279" s="4">
        <v>7.1458919999999999</v>
      </c>
      <c r="D279" s="4">
        <v>1.89897596</v>
      </c>
      <c r="E279" s="5">
        <f t="shared" si="68"/>
        <v>0.26574372520603445</v>
      </c>
      <c r="F279" s="31">
        <v>0.23231499999999999</v>
      </c>
      <c r="G279" s="32">
        <v>0.23231499999999999</v>
      </c>
      <c r="H279" s="32">
        <v>0</v>
      </c>
      <c r="I279" s="5">
        <f t="shared" si="69"/>
        <v>0</v>
      </c>
    </row>
    <row r="280" spans="1:9" ht="15.75" thickBot="1" x14ac:dyDescent="0.3">
      <c r="A280" s="44" t="s">
        <v>25</v>
      </c>
      <c r="B280" s="24">
        <v>5605.1886679999998</v>
      </c>
      <c r="C280" s="25">
        <v>5605.1886679999998</v>
      </c>
      <c r="D280" s="25">
        <v>2638.3174122800001</v>
      </c>
      <c r="E280" s="8">
        <f>D280/C280</f>
        <v>0.47069199068037509</v>
      </c>
      <c r="F280" s="79" t="s">
        <v>16</v>
      </c>
      <c r="G280" s="80" t="s">
        <v>16</v>
      </c>
      <c r="H280" s="80" t="s">
        <v>16</v>
      </c>
      <c r="I280" s="8" t="s">
        <v>16</v>
      </c>
    </row>
    <row r="281" spans="1:9" ht="15.75" thickBot="1" x14ac:dyDescent="0.3">
      <c r="A281" s="49" t="s">
        <v>34</v>
      </c>
      <c r="B281" s="86">
        <f>SUM(B282:B325)</f>
        <v>6605.0458559999997</v>
      </c>
      <c r="C281" s="87">
        <f>SUM(C282:C325)</f>
        <v>6604.6740729999992</v>
      </c>
      <c r="D281" s="87">
        <f>SUM(D282:D325)</f>
        <v>1394.5505775700001</v>
      </c>
      <c r="E281" s="88">
        <f>D281/C281</f>
        <v>0.21114600995542573</v>
      </c>
      <c r="F281" s="70">
        <f>SUM(F282:F325)</f>
        <v>3263.0961980000006</v>
      </c>
      <c r="G281" s="33">
        <f>SUM(G282:G325)</f>
        <v>3263.3929810000004</v>
      </c>
      <c r="H281" s="33">
        <f>SUM(H282:H325)</f>
        <v>1220.8178413899998</v>
      </c>
      <c r="I281" s="88">
        <f>H281/G281</f>
        <v>0.37409464581734347</v>
      </c>
    </row>
    <row r="282" spans="1:9" x14ac:dyDescent="0.25">
      <c r="A282" s="83" t="s">
        <v>56</v>
      </c>
      <c r="B282" s="20">
        <v>7.2418570000000004</v>
      </c>
      <c r="C282" s="21">
        <v>7.2418570000000004</v>
      </c>
      <c r="D282" s="21">
        <v>1.0927532099999999</v>
      </c>
      <c r="E282" s="28">
        <f>D282/C282</f>
        <v>0.15089406073607914</v>
      </c>
      <c r="F282" s="92" t="s">
        <v>16</v>
      </c>
      <c r="G282" s="81" t="s">
        <v>16</v>
      </c>
      <c r="H282" s="81" t="s">
        <v>16</v>
      </c>
      <c r="I282" s="7" t="s">
        <v>16</v>
      </c>
    </row>
    <row r="283" spans="1:9" x14ac:dyDescent="0.25">
      <c r="A283" s="40" t="s">
        <v>57</v>
      </c>
      <c r="B283" s="1">
        <v>56.318798000000001</v>
      </c>
      <c r="C283" s="4">
        <v>56.278798000000002</v>
      </c>
      <c r="D283" s="4">
        <v>6.3561204699999996</v>
      </c>
      <c r="E283" s="29">
        <f>D283/C283</f>
        <v>0.11293987604355017</v>
      </c>
      <c r="F283" s="31">
        <v>14.691345</v>
      </c>
      <c r="G283" s="32">
        <v>14.731344999999999</v>
      </c>
      <c r="H283" s="32">
        <v>0.95363355000000005</v>
      </c>
      <c r="I283" s="5">
        <f>H283/G283</f>
        <v>6.4734995344960022E-2</v>
      </c>
    </row>
    <row r="284" spans="1:9" x14ac:dyDescent="0.25">
      <c r="A284" s="40" t="s">
        <v>58</v>
      </c>
      <c r="B284" s="1">
        <v>25.2</v>
      </c>
      <c r="C284" s="4">
        <v>25.2</v>
      </c>
      <c r="D284" s="4">
        <v>6.7845663899999993</v>
      </c>
      <c r="E284" s="29">
        <f t="shared" ref="E284:E287" si="70">D284/C284</f>
        <v>0.269228825</v>
      </c>
      <c r="F284" s="31">
        <v>3.3</v>
      </c>
      <c r="G284" s="32">
        <v>3.3</v>
      </c>
      <c r="H284" s="32">
        <v>0.9849611800000001</v>
      </c>
      <c r="I284" s="5">
        <f t="shared" ref="I284:I290" si="71">H284/G284</f>
        <v>0.29847308484848489</v>
      </c>
    </row>
    <row r="285" spans="1:9" x14ac:dyDescent="0.25">
      <c r="A285" s="40" t="s">
        <v>59</v>
      </c>
      <c r="B285" s="1">
        <v>14.820276</v>
      </c>
      <c r="C285" s="4">
        <v>14.820276</v>
      </c>
      <c r="D285" s="4">
        <v>2.7806746200000001</v>
      </c>
      <c r="E285" s="29">
        <f t="shared" si="70"/>
        <v>0.18762637214043787</v>
      </c>
      <c r="F285" s="31">
        <v>3.57</v>
      </c>
      <c r="G285" s="32">
        <v>3.57</v>
      </c>
      <c r="H285" s="32">
        <v>0.18065323999999999</v>
      </c>
      <c r="I285" s="5">
        <f t="shared" si="71"/>
        <v>5.0603148459383754E-2</v>
      </c>
    </row>
    <row r="286" spans="1:9" x14ac:dyDescent="0.25">
      <c r="A286" s="40" t="s">
        <v>60</v>
      </c>
      <c r="B286" s="1">
        <v>41.331200000000003</v>
      </c>
      <c r="C286" s="4">
        <v>41.2562</v>
      </c>
      <c r="D286" s="4">
        <v>7.9780342800000001</v>
      </c>
      <c r="E286" s="29">
        <f t="shared" si="70"/>
        <v>0.19337782636306786</v>
      </c>
      <c r="F286" s="31">
        <v>6.1849999999999996</v>
      </c>
      <c r="G286" s="32">
        <v>6.1849999999999996</v>
      </c>
      <c r="H286" s="32">
        <v>0.95518672999999998</v>
      </c>
      <c r="I286" s="5">
        <f t="shared" si="71"/>
        <v>0.15443601131770412</v>
      </c>
    </row>
    <row r="287" spans="1:9" x14ac:dyDescent="0.25">
      <c r="A287" s="40" t="s">
        <v>38</v>
      </c>
      <c r="B287" s="1">
        <v>5354.2089999999998</v>
      </c>
      <c r="C287" s="4">
        <v>5354.2089999999998</v>
      </c>
      <c r="D287" s="4">
        <v>1149.13786607</v>
      </c>
      <c r="E287" s="29">
        <f t="shared" si="70"/>
        <v>0.21462327415123317</v>
      </c>
      <c r="F287" s="31">
        <v>461.483</v>
      </c>
      <c r="G287" s="32">
        <v>461.483</v>
      </c>
      <c r="H287" s="32">
        <v>253.83561422999989</v>
      </c>
      <c r="I287" s="5">
        <f t="shared" si="71"/>
        <v>0.55004326103020018</v>
      </c>
    </row>
    <row r="288" spans="1:9" x14ac:dyDescent="0.25">
      <c r="A288" s="40" t="s">
        <v>113</v>
      </c>
      <c r="B288" s="2" t="s">
        <v>16</v>
      </c>
      <c r="C288" s="3" t="s">
        <v>16</v>
      </c>
      <c r="D288" s="3" t="s">
        <v>16</v>
      </c>
      <c r="E288" s="29" t="s">
        <v>16</v>
      </c>
      <c r="F288" s="31">
        <v>1505.885</v>
      </c>
      <c r="G288" s="32">
        <v>1505.885</v>
      </c>
      <c r="H288" s="32">
        <v>835.54054808000001</v>
      </c>
      <c r="I288" s="5">
        <f t="shared" si="71"/>
        <v>0.5548501698868108</v>
      </c>
    </row>
    <row r="289" spans="1:9" x14ac:dyDescent="0.25">
      <c r="A289" s="40" t="s">
        <v>61</v>
      </c>
      <c r="B289" s="1">
        <v>15.709218999999999</v>
      </c>
      <c r="C289" s="4">
        <v>15.709218999999999</v>
      </c>
      <c r="D289" s="4">
        <v>3.2449889700000001</v>
      </c>
      <c r="E289" s="29">
        <f t="shared" ref="E289:E325" si="72">D289/C289</f>
        <v>0.20656590057086863</v>
      </c>
      <c r="F289" s="31">
        <v>23.704000000000001</v>
      </c>
      <c r="G289" s="32">
        <v>23.704000000000001</v>
      </c>
      <c r="H289" s="32">
        <v>0.25543103</v>
      </c>
      <c r="I289" s="5">
        <f t="shared" si="71"/>
        <v>1.0775861879851502E-2</v>
      </c>
    </row>
    <row r="290" spans="1:9" ht="15" customHeight="1" x14ac:dyDescent="0.25">
      <c r="A290" s="40" t="s">
        <v>104</v>
      </c>
      <c r="B290" s="2">
        <v>7.1972500000000004</v>
      </c>
      <c r="C290" s="4">
        <v>7.1972500000000004</v>
      </c>
      <c r="D290" s="4">
        <v>1.3022551</v>
      </c>
      <c r="E290" s="29">
        <f t="shared" si="72"/>
        <v>0.18093787210392859</v>
      </c>
      <c r="F290" s="31">
        <v>1.9810000000000001</v>
      </c>
      <c r="G290" s="32">
        <v>1.9810000000000001</v>
      </c>
      <c r="H290" s="32">
        <v>7.2519249999999993E-2</v>
      </c>
      <c r="I290" s="5">
        <f t="shared" si="71"/>
        <v>3.6607395254921751E-2</v>
      </c>
    </row>
    <row r="291" spans="1:9" x14ac:dyDescent="0.25">
      <c r="A291" s="40" t="s">
        <v>62</v>
      </c>
      <c r="B291" s="1">
        <v>9.6336790000000008</v>
      </c>
      <c r="C291" s="4">
        <v>9.6336790000000008</v>
      </c>
      <c r="D291" s="4">
        <v>1.8767977199999999</v>
      </c>
      <c r="E291" s="29">
        <f t="shared" si="72"/>
        <v>0.19481630226624738</v>
      </c>
      <c r="F291" s="31" t="s">
        <v>16</v>
      </c>
      <c r="G291" s="32" t="s">
        <v>16</v>
      </c>
      <c r="H291" s="32" t="s">
        <v>16</v>
      </c>
      <c r="I291" s="5" t="s">
        <v>16</v>
      </c>
    </row>
    <row r="292" spans="1:9" x14ac:dyDescent="0.25">
      <c r="A292" s="40" t="s">
        <v>63</v>
      </c>
      <c r="B292" s="1">
        <v>1.6757</v>
      </c>
      <c r="C292" s="4">
        <v>1.6757</v>
      </c>
      <c r="D292" s="4">
        <v>0.32212220000000003</v>
      </c>
      <c r="E292" s="29">
        <f t="shared" si="72"/>
        <v>0.19223142567285315</v>
      </c>
      <c r="F292" s="31" t="s">
        <v>16</v>
      </c>
      <c r="G292" s="32" t="s">
        <v>16</v>
      </c>
      <c r="H292" s="32" t="s">
        <v>16</v>
      </c>
      <c r="I292" s="5" t="s">
        <v>16</v>
      </c>
    </row>
    <row r="293" spans="1:9" x14ac:dyDescent="0.25">
      <c r="A293" s="40" t="s">
        <v>28</v>
      </c>
      <c r="B293" s="1">
        <v>19.21</v>
      </c>
      <c r="C293" s="4">
        <v>19.21</v>
      </c>
      <c r="D293" s="4">
        <v>3.1283430999999999</v>
      </c>
      <c r="E293" s="29">
        <f t="shared" si="72"/>
        <v>0.16284971889640812</v>
      </c>
      <c r="F293" s="31">
        <v>482.71570000000003</v>
      </c>
      <c r="G293" s="32">
        <v>482.71570000000003</v>
      </c>
      <c r="H293" s="32">
        <v>10.205991220000001</v>
      </c>
      <c r="I293" s="5">
        <f t="shared" ref="I293:I295" si="73">H293/G293</f>
        <v>2.1142861564270646E-2</v>
      </c>
    </row>
    <row r="294" spans="1:9" x14ac:dyDescent="0.25">
      <c r="A294" s="40" t="s">
        <v>64</v>
      </c>
      <c r="B294" s="1">
        <v>6.8670949999999999</v>
      </c>
      <c r="C294" s="4">
        <v>6.8670949999999999</v>
      </c>
      <c r="D294" s="4">
        <v>1.2075118</v>
      </c>
      <c r="E294" s="29">
        <f t="shared" si="72"/>
        <v>0.17584026433302583</v>
      </c>
      <c r="F294" s="31">
        <v>5.2214020000000003</v>
      </c>
      <c r="G294" s="32">
        <v>5.2214020000000003</v>
      </c>
      <c r="H294" s="32">
        <v>7.7999999999999999E-4</v>
      </c>
      <c r="I294" s="5">
        <f t="shared" si="73"/>
        <v>1.4938516513380887E-4</v>
      </c>
    </row>
    <row r="295" spans="1:9" x14ac:dyDescent="0.25">
      <c r="A295" s="40" t="s">
        <v>108</v>
      </c>
      <c r="B295" s="1">
        <v>14.573223</v>
      </c>
      <c r="C295" s="4">
        <v>14.573223</v>
      </c>
      <c r="D295" s="4">
        <v>3.2485428199999999</v>
      </c>
      <c r="E295" s="29">
        <f t="shared" si="72"/>
        <v>0.22291176220936162</v>
      </c>
      <c r="F295" s="31">
        <v>9.4380000000000006</v>
      </c>
      <c r="G295" s="32">
        <v>9.4380000000000006</v>
      </c>
      <c r="H295" s="32">
        <v>0.2568838</v>
      </c>
      <c r="I295" s="5">
        <f t="shared" si="73"/>
        <v>2.7218033481669842E-2</v>
      </c>
    </row>
    <row r="296" spans="1:9" x14ac:dyDescent="0.25">
      <c r="A296" s="40" t="s">
        <v>109</v>
      </c>
      <c r="B296" s="1">
        <v>11.420019999999999</v>
      </c>
      <c r="C296" s="4">
        <v>11.420019999999999</v>
      </c>
      <c r="D296" s="4">
        <v>1.93676198</v>
      </c>
      <c r="E296" s="29">
        <f t="shared" si="72"/>
        <v>0.16959357163997962</v>
      </c>
      <c r="F296" s="31" t="s">
        <v>16</v>
      </c>
      <c r="G296" s="32" t="s">
        <v>16</v>
      </c>
      <c r="H296" s="32" t="s">
        <v>16</v>
      </c>
      <c r="I296" s="5" t="s">
        <v>16</v>
      </c>
    </row>
    <row r="297" spans="1:9" x14ac:dyDescent="0.25">
      <c r="A297" s="40" t="s">
        <v>65</v>
      </c>
      <c r="B297" s="1">
        <v>4.6003030000000003</v>
      </c>
      <c r="C297" s="4">
        <v>4.6003030000000003</v>
      </c>
      <c r="D297" s="4">
        <v>0.81458104000000009</v>
      </c>
      <c r="E297" s="29">
        <f t="shared" si="72"/>
        <v>0.17707117118155044</v>
      </c>
      <c r="F297" s="2" t="s">
        <v>16</v>
      </c>
      <c r="G297" s="3" t="s">
        <v>16</v>
      </c>
      <c r="H297" s="3" t="s">
        <v>16</v>
      </c>
      <c r="I297" s="5" t="s">
        <v>16</v>
      </c>
    </row>
    <row r="298" spans="1:9" x14ac:dyDescent="0.25">
      <c r="A298" s="40" t="s">
        <v>66</v>
      </c>
      <c r="B298" s="1">
        <v>2.251979</v>
      </c>
      <c r="C298" s="4">
        <v>2.251979</v>
      </c>
      <c r="D298" s="4">
        <v>0.57136681999999994</v>
      </c>
      <c r="E298" s="29">
        <f t="shared" si="72"/>
        <v>0.25371765012018316</v>
      </c>
      <c r="F298" s="31" t="s">
        <v>16</v>
      </c>
      <c r="G298" s="32" t="s">
        <v>16</v>
      </c>
      <c r="H298" s="32" t="s">
        <v>16</v>
      </c>
      <c r="I298" s="5" t="s">
        <v>16</v>
      </c>
    </row>
    <row r="299" spans="1:9" x14ac:dyDescent="0.25">
      <c r="A299" s="40" t="s">
        <v>36</v>
      </c>
      <c r="B299" s="1">
        <v>4.2613219999999998</v>
      </c>
      <c r="C299" s="4">
        <v>4.2613219999999998</v>
      </c>
      <c r="D299" s="4">
        <v>0.84242485999999994</v>
      </c>
      <c r="E299" s="29">
        <f t="shared" si="72"/>
        <v>0.19769096538585912</v>
      </c>
      <c r="F299" s="31" t="s">
        <v>16</v>
      </c>
      <c r="G299" s="32" t="s">
        <v>16</v>
      </c>
      <c r="H299" s="32" t="s">
        <v>16</v>
      </c>
      <c r="I299" s="5" t="s">
        <v>16</v>
      </c>
    </row>
    <row r="300" spans="1:9" ht="15.75" thickBot="1" x14ac:dyDescent="0.3">
      <c r="A300" s="48" t="s">
        <v>67</v>
      </c>
      <c r="B300" s="24">
        <v>18.043901999999999</v>
      </c>
      <c r="C300" s="25">
        <v>17.930475999999999</v>
      </c>
      <c r="D300" s="25">
        <v>3.5021310299999997</v>
      </c>
      <c r="E300" s="30">
        <f t="shared" si="72"/>
        <v>0.19531723697686554</v>
      </c>
      <c r="F300" s="98">
        <v>5.5846520000000002</v>
      </c>
      <c r="G300" s="75">
        <v>5.6980779999999998</v>
      </c>
      <c r="H300" s="75">
        <v>0.43815092</v>
      </c>
      <c r="I300" s="8">
        <f t="shared" ref="I300:I301" si="74">H300/G300</f>
        <v>7.6894510745553146E-2</v>
      </c>
    </row>
    <row r="301" spans="1:9" x14ac:dyDescent="0.25">
      <c r="A301" s="83" t="s">
        <v>68</v>
      </c>
      <c r="B301" s="20">
        <v>9.7409119999999998</v>
      </c>
      <c r="C301" s="21">
        <v>9.7409119999999998</v>
      </c>
      <c r="D301" s="21">
        <v>2.0440696599999999</v>
      </c>
      <c r="E301" s="28">
        <f t="shared" si="72"/>
        <v>0.20984376616891723</v>
      </c>
      <c r="F301" s="92">
        <v>73.559088000000003</v>
      </c>
      <c r="G301" s="81">
        <v>73.559088000000003</v>
      </c>
      <c r="H301" s="81">
        <v>6.1426533600000006</v>
      </c>
      <c r="I301" s="7">
        <f t="shared" si="74"/>
        <v>8.3506382787127548E-2</v>
      </c>
    </row>
    <row r="302" spans="1:9" x14ac:dyDescent="0.25">
      <c r="A302" s="40" t="s">
        <v>69</v>
      </c>
      <c r="B302" s="1">
        <v>8.1391380000000009</v>
      </c>
      <c r="C302" s="4">
        <v>8.1391380000000009</v>
      </c>
      <c r="D302" s="4">
        <v>1.7392878799999998</v>
      </c>
      <c r="E302" s="29">
        <f t="shared" si="72"/>
        <v>0.21369435927981559</v>
      </c>
      <c r="F302" s="2" t="s">
        <v>16</v>
      </c>
      <c r="G302" s="3" t="s">
        <v>16</v>
      </c>
      <c r="H302" s="3" t="s">
        <v>16</v>
      </c>
      <c r="I302" s="5" t="s">
        <v>16</v>
      </c>
    </row>
    <row r="303" spans="1:9" x14ac:dyDescent="0.25">
      <c r="A303" s="40" t="s">
        <v>70</v>
      </c>
      <c r="B303" s="1">
        <v>58.077136000000003</v>
      </c>
      <c r="C303" s="4">
        <v>58.077136000000003</v>
      </c>
      <c r="D303" s="4">
        <v>8.2725685599999998</v>
      </c>
      <c r="E303" s="29">
        <f t="shared" si="72"/>
        <v>0.14244105563332185</v>
      </c>
      <c r="F303" s="31">
        <v>149.922864</v>
      </c>
      <c r="G303" s="32">
        <v>149.922864</v>
      </c>
      <c r="H303" s="32">
        <v>50.534090469999995</v>
      </c>
      <c r="I303" s="5">
        <f t="shared" ref="I303:I306" si="75">H303/G303</f>
        <v>0.33706726993956032</v>
      </c>
    </row>
    <row r="304" spans="1:9" x14ac:dyDescent="0.25">
      <c r="A304" s="40" t="s">
        <v>103</v>
      </c>
      <c r="B304" s="1">
        <v>22.237897</v>
      </c>
      <c r="C304" s="4">
        <v>22.237897</v>
      </c>
      <c r="D304" s="4">
        <v>4.1227758999999997</v>
      </c>
      <c r="E304" s="29">
        <f t="shared" si="72"/>
        <v>0.18539414495894102</v>
      </c>
      <c r="F304" s="31">
        <v>100.162103</v>
      </c>
      <c r="G304" s="32">
        <v>100.162103</v>
      </c>
      <c r="H304" s="32">
        <v>5.6316764699999995</v>
      </c>
      <c r="I304" s="5">
        <f t="shared" si="75"/>
        <v>5.6225621281134633E-2</v>
      </c>
    </row>
    <row r="305" spans="1:9" x14ac:dyDescent="0.25">
      <c r="A305" s="40" t="s">
        <v>71</v>
      </c>
      <c r="B305" s="1">
        <v>17.88</v>
      </c>
      <c r="C305" s="4">
        <v>17.88</v>
      </c>
      <c r="D305" s="4">
        <v>3.41791102</v>
      </c>
      <c r="E305" s="29">
        <f t="shared" si="72"/>
        <v>0.19115833445190158</v>
      </c>
      <c r="F305" s="2">
        <v>51.12</v>
      </c>
      <c r="G305" s="3">
        <v>51.12</v>
      </c>
      <c r="H305" s="3">
        <v>1.6445777099999999</v>
      </c>
      <c r="I305" s="5">
        <f t="shared" si="75"/>
        <v>3.2170925469483566E-2</v>
      </c>
    </row>
    <row r="306" spans="1:9" x14ac:dyDescent="0.25">
      <c r="A306" s="40" t="s">
        <v>72</v>
      </c>
      <c r="B306" s="1">
        <v>76.002077</v>
      </c>
      <c r="C306" s="4">
        <v>76.002077</v>
      </c>
      <c r="D306" s="4">
        <v>17.060041010000003</v>
      </c>
      <c r="E306" s="29">
        <f t="shared" si="72"/>
        <v>0.22446808933919007</v>
      </c>
      <c r="F306" s="2">
        <v>3.4979230000000001</v>
      </c>
      <c r="G306" s="3">
        <v>3.4979230000000001</v>
      </c>
      <c r="H306" s="3">
        <v>0.43439812999999999</v>
      </c>
      <c r="I306" s="5">
        <f t="shared" si="75"/>
        <v>0.12418744780831367</v>
      </c>
    </row>
    <row r="307" spans="1:9" x14ac:dyDescent="0.25">
      <c r="A307" s="40" t="s">
        <v>73</v>
      </c>
      <c r="B307" s="1">
        <v>4.0511309999999998</v>
      </c>
      <c r="C307" s="4">
        <v>4.0511309999999998</v>
      </c>
      <c r="D307" s="4">
        <v>0.7532449</v>
      </c>
      <c r="E307" s="29">
        <f t="shared" si="72"/>
        <v>0.18593447113904735</v>
      </c>
      <c r="F307" s="31" t="s">
        <v>16</v>
      </c>
      <c r="G307" s="32" t="s">
        <v>16</v>
      </c>
      <c r="H307" s="32" t="s">
        <v>16</v>
      </c>
      <c r="I307" s="5" t="s">
        <v>16</v>
      </c>
    </row>
    <row r="308" spans="1:9" x14ac:dyDescent="0.25">
      <c r="A308" s="42" t="s">
        <v>74</v>
      </c>
      <c r="B308" s="1">
        <v>16.346499999999999</v>
      </c>
      <c r="C308" s="4">
        <v>16.346499999999999</v>
      </c>
      <c r="D308" s="4">
        <v>2.0415475999999999</v>
      </c>
      <c r="E308" s="29">
        <f t="shared" si="72"/>
        <v>0.12489203193344141</v>
      </c>
      <c r="F308" s="31">
        <v>0.35</v>
      </c>
      <c r="G308" s="32">
        <v>0.35</v>
      </c>
      <c r="H308" s="32">
        <v>2.2476999999999996E-3</v>
      </c>
      <c r="I308" s="5">
        <f t="shared" ref="I308:I312" si="76">H308/G308</f>
        <v>6.4219999999999989E-3</v>
      </c>
    </row>
    <row r="309" spans="1:9" x14ac:dyDescent="0.25">
      <c r="A309" s="40" t="s">
        <v>75</v>
      </c>
      <c r="B309" s="1">
        <v>9.8686980000000002</v>
      </c>
      <c r="C309" s="4">
        <v>9.8686980000000002</v>
      </c>
      <c r="D309" s="4">
        <v>2.0329465899999999</v>
      </c>
      <c r="E309" s="29">
        <f t="shared" si="72"/>
        <v>0.20599947328411508</v>
      </c>
      <c r="F309" s="2">
        <v>26.377255000000002</v>
      </c>
      <c r="G309" s="3">
        <v>26.377255000000002</v>
      </c>
      <c r="H309" s="3">
        <v>5.6979984999999997</v>
      </c>
      <c r="I309" s="5">
        <f t="shared" si="76"/>
        <v>0.21601938867406784</v>
      </c>
    </row>
    <row r="310" spans="1:9" x14ac:dyDescent="0.25">
      <c r="A310" s="84" t="s">
        <v>76</v>
      </c>
      <c r="B310" s="1">
        <v>5.4049899999999997</v>
      </c>
      <c r="C310" s="4">
        <v>5.4049899999999997</v>
      </c>
      <c r="D310" s="4">
        <v>0.88461016000000003</v>
      </c>
      <c r="E310" s="29">
        <f t="shared" si="72"/>
        <v>0.16366545729039278</v>
      </c>
      <c r="F310" s="31">
        <v>19.7</v>
      </c>
      <c r="G310" s="32">
        <v>19.7</v>
      </c>
      <c r="H310" s="32">
        <v>0.43630793000000001</v>
      </c>
      <c r="I310" s="5">
        <f t="shared" si="76"/>
        <v>2.2147610659898478E-2</v>
      </c>
    </row>
    <row r="311" spans="1:9" x14ac:dyDescent="0.25">
      <c r="A311" s="84" t="s">
        <v>110</v>
      </c>
      <c r="B311" s="1">
        <v>41.170299999999997</v>
      </c>
      <c r="C311" s="4">
        <v>41.070242999999998</v>
      </c>
      <c r="D311" s="4">
        <v>8.4232479499999986</v>
      </c>
      <c r="E311" s="29">
        <f t="shared" si="72"/>
        <v>0.20509369642638831</v>
      </c>
      <c r="F311" s="31">
        <v>156.37062599999999</v>
      </c>
      <c r="G311" s="32">
        <v>156.47068300000001</v>
      </c>
      <c r="H311" s="32">
        <v>42.707562119999999</v>
      </c>
      <c r="I311" s="5">
        <f t="shared" si="76"/>
        <v>0.27294290087555889</v>
      </c>
    </row>
    <row r="312" spans="1:9" x14ac:dyDescent="0.25">
      <c r="A312" s="40" t="s">
        <v>77</v>
      </c>
      <c r="B312" s="1">
        <v>16.383656999999999</v>
      </c>
      <c r="C312" s="4">
        <v>16.383656999999999</v>
      </c>
      <c r="D312" s="4">
        <v>3.2580601699999998</v>
      </c>
      <c r="E312" s="29">
        <f t="shared" si="72"/>
        <v>0.19886037470144791</v>
      </c>
      <c r="F312" s="31">
        <v>5.7987979999999997</v>
      </c>
      <c r="G312" s="32">
        <v>5.7987979999999997</v>
      </c>
      <c r="H312" s="32">
        <v>0.30746678999999999</v>
      </c>
      <c r="I312" s="5">
        <f t="shared" si="76"/>
        <v>5.3022503974099459E-2</v>
      </c>
    </row>
    <row r="313" spans="1:9" x14ac:dyDescent="0.25">
      <c r="A313" s="40" t="s">
        <v>78</v>
      </c>
      <c r="B313" s="1">
        <v>3.5939589999999999</v>
      </c>
      <c r="C313" s="4">
        <v>3.5939589999999999</v>
      </c>
      <c r="D313" s="4">
        <v>0.54248772000000001</v>
      </c>
      <c r="E313" s="29">
        <f t="shared" si="72"/>
        <v>0.15094432629865839</v>
      </c>
      <c r="F313" s="31" t="s">
        <v>16</v>
      </c>
      <c r="G313" s="32" t="s">
        <v>16</v>
      </c>
      <c r="H313" s="32" t="s">
        <v>16</v>
      </c>
      <c r="I313" s="5" t="s">
        <v>16</v>
      </c>
    </row>
    <row r="314" spans="1:9" x14ac:dyDescent="0.25">
      <c r="A314" s="40" t="s">
        <v>79</v>
      </c>
      <c r="B314" s="1">
        <v>65.109558000000007</v>
      </c>
      <c r="C314" s="4">
        <v>65.066258000000005</v>
      </c>
      <c r="D314" s="4">
        <v>13.820774029999999</v>
      </c>
      <c r="E314" s="29">
        <f t="shared" si="72"/>
        <v>0.21241077103281394</v>
      </c>
      <c r="F314" s="31">
        <v>20.526796000000001</v>
      </c>
      <c r="G314" s="32">
        <v>20.570095999999999</v>
      </c>
      <c r="H314" s="32">
        <v>0.71177951000000006</v>
      </c>
      <c r="I314" s="5">
        <f t="shared" ref="I314" si="77">H314/G314</f>
        <v>3.4602634328979316E-2</v>
      </c>
    </row>
    <row r="315" spans="1:9" x14ac:dyDescent="0.25">
      <c r="A315" s="40" t="s">
        <v>111</v>
      </c>
      <c r="B315" s="2">
        <v>3.0048189999999999</v>
      </c>
      <c r="C315" s="3">
        <v>3.0048189999999999</v>
      </c>
      <c r="D315" s="3">
        <v>0.69941662000000004</v>
      </c>
      <c r="E315" s="29">
        <f t="shared" si="72"/>
        <v>0.23276497519484537</v>
      </c>
      <c r="F315" s="31" t="s">
        <v>16</v>
      </c>
      <c r="G315" s="32" t="s">
        <v>16</v>
      </c>
      <c r="H315" s="32" t="s">
        <v>16</v>
      </c>
      <c r="I315" s="5" t="s">
        <v>16</v>
      </c>
    </row>
    <row r="316" spans="1:9" x14ac:dyDescent="0.25">
      <c r="A316" s="40" t="s">
        <v>112</v>
      </c>
      <c r="B316" s="2">
        <v>7.1764849999999996</v>
      </c>
      <c r="C316" s="3">
        <v>7.1764849999999996</v>
      </c>
      <c r="D316" s="3">
        <v>1.4958723300000001</v>
      </c>
      <c r="E316" s="29">
        <f t="shared" si="72"/>
        <v>0.20844080772132878</v>
      </c>
      <c r="F316" s="31">
        <v>0.44500000000000001</v>
      </c>
      <c r="G316" s="32">
        <v>0.44500000000000001</v>
      </c>
      <c r="H316" s="32">
        <v>0</v>
      </c>
      <c r="I316" s="5">
        <f t="shared" ref="I316:I323" si="78">H316/G316</f>
        <v>0</v>
      </c>
    </row>
    <row r="317" spans="1:9" x14ac:dyDescent="0.25">
      <c r="A317" s="40" t="s">
        <v>120</v>
      </c>
      <c r="B317" s="2">
        <v>1.547005</v>
      </c>
      <c r="C317" s="3">
        <v>1.547005</v>
      </c>
      <c r="D317" s="3">
        <v>0</v>
      </c>
      <c r="E317" s="29">
        <f t="shared" si="72"/>
        <v>0</v>
      </c>
      <c r="F317" s="31">
        <v>0.125</v>
      </c>
      <c r="G317" s="32">
        <v>0.125</v>
      </c>
      <c r="H317" s="32">
        <v>0</v>
      </c>
      <c r="I317" s="5">
        <f t="shared" si="78"/>
        <v>0</v>
      </c>
    </row>
    <row r="318" spans="1:9" x14ac:dyDescent="0.25">
      <c r="A318" s="40" t="s">
        <v>80</v>
      </c>
      <c r="B318" s="1">
        <v>69.2</v>
      </c>
      <c r="C318" s="4">
        <v>69.2</v>
      </c>
      <c r="D318" s="4">
        <v>21.838669190000001</v>
      </c>
      <c r="E318" s="29">
        <f t="shared" si="72"/>
        <v>0.31558770505780348</v>
      </c>
      <c r="F318" s="31">
        <v>2.8</v>
      </c>
      <c r="G318" s="32">
        <v>2.8</v>
      </c>
      <c r="H318" s="32">
        <v>7.2368479999999999E-2</v>
      </c>
      <c r="I318" s="5">
        <f t="shared" si="78"/>
        <v>2.5845885714285716E-2</v>
      </c>
    </row>
    <row r="319" spans="1:9" x14ac:dyDescent="0.25">
      <c r="A319" s="40" t="s">
        <v>81</v>
      </c>
      <c r="B319" s="1">
        <v>345.27228500000001</v>
      </c>
      <c r="C319" s="4">
        <v>345.27228500000001</v>
      </c>
      <c r="D319" s="4">
        <v>71.489830040000001</v>
      </c>
      <c r="E319" s="29">
        <f t="shared" si="72"/>
        <v>0.20705348545424085</v>
      </c>
      <c r="F319" s="31">
        <v>50.027715000000001</v>
      </c>
      <c r="G319" s="32">
        <v>50.027715000000001</v>
      </c>
      <c r="H319" s="32">
        <v>0.67336229000000003</v>
      </c>
      <c r="I319" s="5">
        <f t="shared" si="78"/>
        <v>1.345978504115169E-2</v>
      </c>
    </row>
    <row r="320" spans="1:9" x14ac:dyDescent="0.25">
      <c r="A320" s="40" t="s">
        <v>82</v>
      </c>
      <c r="B320" s="1">
        <v>15.023680000000001</v>
      </c>
      <c r="C320" s="4">
        <v>15.023680000000001</v>
      </c>
      <c r="D320" s="4">
        <v>2.6258548500000001</v>
      </c>
      <c r="E320" s="29">
        <f t="shared" si="72"/>
        <v>0.17478106895248036</v>
      </c>
      <c r="F320" s="31">
        <v>8.2269369999999995</v>
      </c>
      <c r="G320" s="32">
        <v>8.2269369999999995</v>
      </c>
      <c r="H320" s="32">
        <v>0.53843345999999992</v>
      </c>
      <c r="I320" s="5">
        <f t="shared" si="78"/>
        <v>6.5447621636096145E-2</v>
      </c>
    </row>
    <row r="321" spans="1:9" x14ac:dyDescent="0.25">
      <c r="A321" s="40" t="s">
        <v>83</v>
      </c>
      <c r="B321" s="1">
        <v>42.0822</v>
      </c>
      <c r="C321" s="4">
        <v>42.0822</v>
      </c>
      <c r="D321" s="4">
        <v>4.9407127099999997</v>
      </c>
      <c r="E321" s="29">
        <f t="shared" si="72"/>
        <v>0.11740623612833929</v>
      </c>
      <c r="F321" s="31">
        <v>11.9178</v>
      </c>
      <c r="G321" s="32">
        <v>11.9178</v>
      </c>
      <c r="H321" s="32">
        <v>0.38109959999999998</v>
      </c>
      <c r="I321" s="5">
        <f t="shared" si="78"/>
        <v>3.197734481196194E-2</v>
      </c>
    </row>
    <row r="322" spans="1:9" x14ac:dyDescent="0.25">
      <c r="A322" s="40" t="s">
        <v>115</v>
      </c>
      <c r="B322" s="1">
        <v>2.8929999999999998</v>
      </c>
      <c r="C322" s="4">
        <v>2.8929999999999998</v>
      </c>
      <c r="D322" s="4">
        <v>5.8950000000000002E-2</v>
      </c>
      <c r="E322" s="29">
        <f t="shared" si="72"/>
        <v>2.0376771517455931E-2</v>
      </c>
      <c r="F322" s="31">
        <v>0.90700000000000003</v>
      </c>
      <c r="G322" s="32">
        <v>0.90700000000000003</v>
      </c>
      <c r="H322" s="32">
        <v>0</v>
      </c>
      <c r="I322" s="5">
        <f t="shared" si="78"/>
        <v>0</v>
      </c>
    </row>
    <row r="323" spans="1:9" x14ac:dyDescent="0.25">
      <c r="A323" s="40" t="s">
        <v>84</v>
      </c>
      <c r="B323" s="1">
        <v>141.09480600000001</v>
      </c>
      <c r="C323" s="4">
        <v>141.09480600000001</v>
      </c>
      <c r="D323" s="4">
        <v>26.471578940000001</v>
      </c>
      <c r="E323" s="29">
        <f t="shared" si="72"/>
        <v>0.18761554511085263</v>
      </c>
      <c r="F323" s="31">
        <v>56.905194000000002</v>
      </c>
      <c r="G323" s="32">
        <v>56.905194000000002</v>
      </c>
      <c r="H323" s="32">
        <v>1.2214656399999999</v>
      </c>
      <c r="I323" s="5">
        <f t="shared" si="78"/>
        <v>2.1464923570948549E-2</v>
      </c>
    </row>
    <row r="324" spans="1:9" x14ac:dyDescent="0.25">
      <c r="A324" s="85" t="s">
        <v>29</v>
      </c>
      <c r="B324" s="76">
        <v>0.57779999999999998</v>
      </c>
      <c r="C324" s="77">
        <v>0.57779999999999998</v>
      </c>
      <c r="D324" s="77">
        <v>5.8925930000000001E-2</v>
      </c>
      <c r="E324" s="29">
        <f t="shared" si="72"/>
        <v>0.10198326410522673</v>
      </c>
      <c r="F324" s="97" t="s">
        <v>16</v>
      </c>
      <c r="G324" s="82" t="s">
        <v>16</v>
      </c>
      <c r="H324" s="82" t="s">
        <v>16</v>
      </c>
      <c r="I324" s="5" t="s">
        <v>16</v>
      </c>
    </row>
    <row r="325" spans="1:9" ht="15.75" thickBot="1" x14ac:dyDescent="0.3">
      <c r="A325" s="48" t="s">
        <v>116</v>
      </c>
      <c r="B325" s="24">
        <v>8.6029999999999998</v>
      </c>
      <c r="C325" s="25">
        <v>8.6029999999999998</v>
      </c>
      <c r="D325" s="25">
        <v>0.32935133</v>
      </c>
      <c r="E325" s="30">
        <f t="shared" si="72"/>
        <v>3.8283311635475999E-2</v>
      </c>
      <c r="F325" s="98">
        <v>0.59699999999999998</v>
      </c>
      <c r="G325" s="75">
        <v>0.59699999999999998</v>
      </c>
      <c r="H325" s="75">
        <v>0</v>
      </c>
      <c r="I325" s="8">
        <f>H325/G325</f>
        <v>0</v>
      </c>
    </row>
    <row r="326" spans="1:9" ht="15.75" thickBot="1" x14ac:dyDescent="0.3">
      <c r="A326" s="74" t="s">
        <v>106</v>
      </c>
      <c r="B326" s="86">
        <f>SUM(B327:B340)</f>
        <v>682.09028299999989</v>
      </c>
      <c r="C326" s="87">
        <f>SUM(C327:C340)</f>
        <v>682.06357099999991</v>
      </c>
      <c r="D326" s="87">
        <f>SUM(D327:D340)</f>
        <v>137.75173876000002</v>
      </c>
      <c r="E326" s="88">
        <f>D326/C326</f>
        <v>0.2019631961255999</v>
      </c>
      <c r="F326" s="70">
        <f>SUM(F327:F340)</f>
        <v>573.32094900000004</v>
      </c>
      <c r="G326" s="33">
        <f>SUM(G327:G340)</f>
        <v>573.34766100000002</v>
      </c>
      <c r="H326" s="33">
        <f>SUM(H327:H340)</f>
        <v>22.161777730000001</v>
      </c>
      <c r="I326" s="88">
        <f>H326/G326</f>
        <v>3.8653297532158244E-2</v>
      </c>
    </row>
    <row r="327" spans="1:9" x14ac:dyDescent="0.25">
      <c r="A327" s="45" t="s">
        <v>85</v>
      </c>
      <c r="B327" s="20">
        <v>59.328006999999999</v>
      </c>
      <c r="C327" s="21">
        <v>59.328006999999999</v>
      </c>
      <c r="D327" s="21">
        <v>16.075629809999999</v>
      </c>
      <c r="E327" s="7">
        <f t="shared" ref="E327:E340" si="79">D327/C327</f>
        <v>0.27096190522631242</v>
      </c>
      <c r="F327" s="92">
        <v>15.103662999999999</v>
      </c>
      <c r="G327" s="81">
        <v>15.103662999999999</v>
      </c>
      <c r="H327" s="81">
        <v>0.66225900000000004</v>
      </c>
      <c r="I327" s="7">
        <f>H327/G327</f>
        <v>4.3847575253764606E-2</v>
      </c>
    </row>
    <row r="328" spans="1:9" x14ac:dyDescent="0.25">
      <c r="A328" s="40" t="s">
        <v>26</v>
      </c>
      <c r="B328" s="1">
        <v>0.99055899999999997</v>
      </c>
      <c r="C328" s="4">
        <v>0.99055899999999997</v>
      </c>
      <c r="D328" s="4">
        <v>0.18812042000000001</v>
      </c>
      <c r="E328" s="5">
        <f t="shared" si="79"/>
        <v>0.18991339233705415</v>
      </c>
      <c r="F328" s="31" t="s">
        <v>16</v>
      </c>
      <c r="G328" s="32" t="s">
        <v>16</v>
      </c>
      <c r="H328" s="32" t="s">
        <v>16</v>
      </c>
      <c r="I328" s="5" t="s">
        <v>16</v>
      </c>
    </row>
    <row r="329" spans="1:9" x14ac:dyDescent="0.25">
      <c r="A329" s="40" t="s">
        <v>86</v>
      </c>
      <c r="B329" s="1">
        <v>41.065015000000002</v>
      </c>
      <c r="C329" s="4">
        <v>41.065015000000002</v>
      </c>
      <c r="D329" s="4">
        <v>9.02083339</v>
      </c>
      <c r="E329" s="5">
        <f t="shared" si="79"/>
        <v>0.21967198575234903</v>
      </c>
      <c r="F329" s="16">
        <v>17.104382000000001</v>
      </c>
      <c r="G329" s="17">
        <v>17.104382000000001</v>
      </c>
      <c r="H329" s="17">
        <v>1.4910691699999998</v>
      </c>
      <c r="I329" s="5">
        <f t="shared" ref="I329:I336" si="80">H329/G329</f>
        <v>8.717468833425257E-2</v>
      </c>
    </row>
    <row r="330" spans="1:9" x14ac:dyDescent="0.25">
      <c r="A330" s="40" t="s">
        <v>27</v>
      </c>
      <c r="B330" s="1">
        <v>157.37850299999999</v>
      </c>
      <c r="C330" s="4">
        <v>157.35179299999999</v>
      </c>
      <c r="D330" s="4">
        <v>35.01462738</v>
      </c>
      <c r="E330" s="5">
        <f t="shared" si="79"/>
        <v>0.22252448931420821</v>
      </c>
      <c r="F330" s="16">
        <v>257</v>
      </c>
      <c r="G330" s="17">
        <v>257.02670999999998</v>
      </c>
      <c r="H330" s="17">
        <v>6.5053888499999992</v>
      </c>
      <c r="I330" s="5">
        <f t="shared" si="80"/>
        <v>2.5310166597082458E-2</v>
      </c>
    </row>
    <row r="331" spans="1:9" x14ac:dyDescent="0.25">
      <c r="A331" s="40" t="s">
        <v>87</v>
      </c>
      <c r="B331" s="1">
        <v>9.6599789999999999</v>
      </c>
      <c r="C331" s="4">
        <v>9.6599789999999999</v>
      </c>
      <c r="D331" s="4">
        <v>1.9168091100000002</v>
      </c>
      <c r="E331" s="5">
        <f t="shared" si="79"/>
        <v>0.19842787546432555</v>
      </c>
      <c r="F331" s="16">
        <v>37.388215000000002</v>
      </c>
      <c r="G331" s="17">
        <v>37.388215000000002</v>
      </c>
      <c r="H331" s="17">
        <v>10.837502800000001</v>
      </c>
      <c r="I331" s="5">
        <f t="shared" si="80"/>
        <v>0.28986414034475838</v>
      </c>
    </row>
    <row r="332" spans="1:9" x14ac:dyDescent="0.25">
      <c r="A332" s="40" t="s">
        <v>88</v>
      </c>
      <c r="B332" s="11">
        <v>1.3149999999999999</v>
      </c>
      <c r="C332" s="12">
        <v>1.3149999999999999</v>
      </c>
      <c r="D332" s="12">
        <v>0.3396788</v>
      </c>
      <c r="E332" s="5">
        <f t="shared" si="79"/>
        <v>0.25831087452471485</v>
      </c>
      <c r="F332" s="11">
        <v>0.2394</v>
      </c>
      <c r="G332" s="12">
        <v>0.2394</v>
      </c>
      <c r="H332" s="12">
        <v>5.9920000000000001E-2</v>
      </c>
      <c r="I332" s="5">
        <f t="shared" si="80"/>
        <v>0.25029239766081873</v>
      </c>
    </row>
    <row r="333" spans="1:9" x14ac:dyDescent="0.25">
      <c r="A333" s="40" t="s">
        <v>89</v>
      </c>
      <c r="B333" s="1">
        <v>10.597334999999999</v>
      </c>
      <c r="C333" s="4">
        <v>10.597334999999999</v>
      </c>
      <c r="D333" s="4">
        <v>2.1092101699999999</v>
      </c>
      <c r="E333" s="5">
        <f t="shared" si="79"/>
        <v>0.19903213119147409</v>
      </c>
      <c r="F333" s="16">
        <v>10</v>
      </c>
      <c r="G333" s="17">
        <v>10</v>
      </c>
      <c r="H333" s="17">
        <v>0.10130144000000001</v>
      </c>
      <c r="I333" s="5">
        <f t="shared" si="80"/>
        <v>1.0130144000000001E-2</v>
      </c>
    </row>
    <row r="334" spans="1:9" x14ac:dyDescent="0.25">
      <c r="A334" s="40" t="s">
        <v>105</v>
      </c>
      <c r="B334" s="1">
        <v>70.203199999999995</v>
      </c>
      <c r="C334" s="4">
        <v>70.203199999999995</v>
      </c>
      <c r="D334" s="4">
        <v>4.9013732599999997</v>
      </c>
      <c r="E334" s="5">
        <f t="shared" si="79"/>
        <v>6.9816949369829295E-2</v>
      </c>
      <c r="F334" s="16">
        <v>202.2</v>
      </c>
      <c r="G334" s="17">
        <v>202.2</v>
      </c>
      <c r="H334" s="17">
        <v>1.3873360299999999</v>
      </c>
      <c r="I334" s="5">
        <f t="shared" si="80"/>
        <v>6.8612068743818004E-3</v>
      </c>
    </row>
    <row r="335" spans="1:9" x14ac:dyDescent="0.25">
      <c r="A335" s="40" t="s">
        <v>35</v>
      </c>
      <c r="B335" s="1">
        <v>125.58580000000001</v>
      </c>
      <c r="C335" s="4">
        <v>125.58580000000001</v>
      </c>
      <c r="D335" s="4">
        <v>33.965487240000002</v>
      </c>
      <c r="E335" s="5">
        <f t="shared" si="79"/>
        <v>0.27045643090221982</v>
      </c>
      <c r="F335" s="16">
        <v>5.5</v>
      </c>
      <c r="G335" s="17">
        <v>5.5</v>
      </c>
      <c r="H335" s="17">
        <v>0</v>
      </c>
      <c r="I335" s="5">
        <f t="shared" si="80"/>
        <v>0</v>
      </c>
    </row>
    <row r="336" spans="1:9" x14ac:dyDescent="0.25">
      <c r="A336" s="40" t="s">
        <v>32</v>
      </c>
      <c r="B336" s="1">
        <v>122.86285700000001</v>
      </c>
      <c r="C336" s="4">
        <v>122.86285700000001</v>
      </c>
      <c r="D336" s="4">
        <v>17.46847979</v>
      </c>
      <c r="E336" s="5">
        <f t="shared" si="79"/>
        <v>0.14217868781937895</v>
      </c>
      <c r="F336" s="16">
        <v>3.2868170000000001</v>
      </c>
      <c r="G336" s="17">
        <v>3.2868170000000001</v>
      </c>
      <c r="H336" s="17">
        <v>0.14266432999999998</v>
      </c>
      <c r="I336" s="5">
        <f t="shared" si="80"/>
        <v>4.3405011596325559E-2</v>
      </c>
    </row>
    <row r="337" spans="1:9" x14ac:dyDescent="0.25">
      <c r="A337" s="40" t="s">
        <v>117</v>
      </c>
      <c r="B337" s="1">
        <v>1.5</v>
      </c>
      <c r="C337" s="4">
        <v>1.5</v>
      </c>
      <c r="D337" s="4">
        <v>0</v>
      </c>
      <c r="E337" s="5">
        <f t="shared" si="79"/>
        <v>0</v>
      </c>
      <c r="F337" s="31" t="s">
        <v>16</v>
      </c>
      <c r="G337" s="32" t="s">
        <v>16</v>
      </c>
      <c r="H337" s="32" t="s">
        <v>16</v>
      </c>
      <c r="I337" s="5" t="s">
        <v>16</v>
      </c>
    </row>
    <row r="338" spans="1:9" x14ac:dyDescent="0.25">
      <c r="A338" s="40" t="s">
        <v>30</v>
      </c>
      <c r="B338" s="1">
        <v>24.852982999999998</v>
      </c>
      <c r="C338" s="4">
        <v>24.852982999999998</v>
      </c>
      <c r="D338" s="4">
        <v>4.2043193800000003</v>
      </c>
      <c r="E338" s="5">
        <f t="shared" si="79"/>
        <v>0.16916759569666145</v>
      </c>
      <c r="F338" s="16">
        <v>11</v>
      </c>
      <c r="G338" s="17">
        <v>11</v>
      </c>
      <c r="H338" s="17">
        <v>0</v>
      </c>
      <c r="I338" s="5">
        <f t="shared" ref="I338:I340" si="81">H338/G338</f>
        <v>0</v>
      </c>
    </row>
    <row r="339" spans="1:9" x14ac:dyDescent="0.25">
      <c r="A339" s="40" t="s">
        <v>90</v>
      </c>
      <c r="B339" s="1">
        <v>4.8364979999999997</v>
      </c>
      <c r="C339" s="4">
        <v>4.8364960000000004</v>
      </c>
      <c r="D339" s="4">
        <v>1.5139197200000001</v>
      </c>
      <c r="E339" s="5">
        <f t="shared" si="79"/>
        <v>0.31301994667213617</v>
      </c>
      <c r="F339" s="16">
        <v>1.728362</v>
      </c>
      <c r="G339" s="17">
        <v>1.728364</v>
      </c>
      <c r="H339" s="17">
        <v>0.20354394000000001</v>
      </c>
      <c r="I339" s="5">
        <f t="shared" si="81"/>
        <v>0.11776682458093318</v>
      </c>
    </row>
    <row r="340" spans="1:9" ht="15.75" thickBot="1" x14ac:dyDescent="0.3">
      <c r="A340" s="40" t="s">
        <v>91</v>
      </c>
      <c r="B340" s="22">
        <v>51.914546999999999</v>
      </c>
      <c r="C340" s="23">
        <v>51.914546999999999</v>
      </c>
      <c r="D340" s="23">
        <v>11.03325029</v>
      </c>
      <c r="E340" s="51">
        <f t="shared" si="79"/>
        <v>0.21252714176625676</v>
      </c>
      <c r="F340" s="58">
        <v>12.770110000000001</v>
      </c>
      <c r="G340" s="59">
        <v>12.770110000000001</v>
      </c>
      <c r="H340" s="59">
        <v>0.77079217</v>
      </c>
      <c r="I340" s="51">
        <f t="shared" si="81"/>
        <v>6.0359086178584209E-2</v>
      </c>
    </row>
    <row r="341" spans="1:9" ht="15.75" thickBot="1" x14ac:dyDescent="0.3">
      <c r="A341" s="13" t="s">
        <v>107</v>
      </c>
      <c r="B341" s="53">
        <f>SUM(B342:B347)</f>
        <v>92.004064999999997</v>
      </c>
      <c r="C341" s="54">
        <f t="shared" ref="C341:D341" si="82">SUM(C342:C347)</f>
        <v>91.852658000000005</v>
      </c>
      <c r="D341" s="54">
        <f t="shared" si="82"/>
        <v>15.70007453</v>
      </c>
      <c r="E341" s="55">
        <f>D341/C341</f>
        <v>0.17092673061241187</v>
      </c>
      <c r="F341" s="57">
        <f>SUM(F342:F347)</f>
        <v>85.441639000000009</v>
      </c>
      <c r="G341" s="56">
        <f t="shared" ref="G341:H341" si="83">SUM(G342:G347)</f>
        <v>85.593046000000001</v>
      </c>
      <c r="H341" s="56">
        <f t="shared" si="83"/>
        <v>9.4193167299999985</v>
      </c>
      <c r="I341" s="55">
        <f>H341/G341</f>
        <v>0.110047686934754</v>
      </c>
    </row>
    <row r="342" spans="1:9" x14ac:dyDescent="0.25">
      <c r="A342" s="40" t="s">
        <v>92</v>
      </c>
      <c r="B342" s="26">
        <v>24.682922000000001</v>
      </c>
      <c r="C342" s="27">
        <v>24.532264999999999</v>
      </c>
      <c r="D342" s="27">
        <v>5.9471038899999993</v>
      </c>
      <c r="E342" s="52">
        <f t="shared" ref="E342:E354" si="84">D342/C342</f>
        <v>0.24241968240600692</v>
      </c>
      <c r="F342" s="60">
        <v>1.1927779999999999</v>
      </c>
      <c r="G342" s="61">
        <v>1.3434349999999999</v>
      </c>
      <c r="H342" s="61">
        <v>0.38226235999999997</v>
      </c>
      <c r="I342" s="52">
        <f t="shared" ref="I342:I343" si="85">H342/G342</f>
        <v>0.28454101612657107</v>
      </c>
    </row>
    <row r="343" spans="1:9" x14ac:dyDescent="0.25">
      <c r="A343" s="40" t="s">
        <v>37</v>
      </c>
      <c r="B343" s="1">
        <v>8.9362290000000009</v>
      </c>
      <c r="C343" s="4">
        <v>8.9362290000000009</v>
      </c>
      <c r="D343" s="4">
        <v>1.0782367399999999</v>
      </c>
      <c r="E343" s="5">
        <f t="shared" si="84"/>
        <v>0.12065903190260677</v>
      </c>
      <c r="F343" s="2">
        <v>1.345</v>
      </c>
      <c r="G343" s="3">
        <v>1.345</v>
      </c>
      <c r="H343" s="3">
        <v>8.0286210000000011E-2</v>
      </c>
      <c r="I343" s="5">
        <f t="shared" si="85"/>
        <v>5.9692349442379194E-2</v>
      </c>
    </row>
    <row r="344" spans="1:9" x14ac:dyDescent="0.25">
      <c r="A344" s="40" t="s">
        <v>93</v>
      </c>
      <c r="B344" s="1">
        <v>31.589366999999999</v>
      </c>
      <c r="C344" s="4">
        <v>31.589366999999999</v>
      </c>
      <c r="D344" s="4">
        <v>4.4379341600000002</v>
      </c>
      <c r="E344" s="5">
        <f t="shared" si="84"/>
        <v>0.14048822694041321</v>
      </c>
      <c r="F344" s="2">
        <v>67.742575000000002</v>
      </c>
      <c r="G344" s="3">
        <v>67.742575000000002</v>
      </c>
      <c r="H344" s="3">
        <v>8.4215341300000013</v>
      </c>
      <c r="I344" s="5">
        <f>H344/G344</f>
        <v>0.12431671116723864</v>
      </c>
    </row>
    <row r="345" spans="1:9" x14ac:dyDescent="0.25">
      <c r="A345" s="46" t="s">
        <v>94</v>
      </c>
      <c r="B345" s="1">
        <v>12.42089</v>
      </c>
      <c r="C345" s="4">
        <v>12.42089</v>
      </c>
      <c r="D345" s="4">
        <v>1.2747351899999999</v>
      </c>
      <c r="E345" s="5">
        <f t="shared" si="84"/>
        <v>0.10262832937092269</v>
      </c>
      <c r="F345" s="2">
        <v>4.75</v>
      </c>
      <c r="G345" s="3">
        <v>4.75</v>
      </c>
      <c r="H345" s="3">
        <v>3.5799999999999998E-3</v>
      </c>
      <c r="I345" s="5">
        <f>H345/G345</f>
        <v>7.536842105263158E-4</v>
      </c>
    </row>
    <row r="346" spans="1:9" x14ac:dyDescent="0.25">
      <c r="A346" s="47" t="s">
        <v>95</v>
      </c>
      <c r="B346" s="1">
        <v>7.9173999999999998</v>
      </c>
      <c r="C346" s="4">
        <v>7.9166499999999997</v>
      </c>
      <c r="D346" s="4">
        <v>1.58045697</v>
      </c>
      <c r="E346" s="5">
        <f t="shared" si="84"/>
        <v>0.19963709018334774</v>
      </c>
      <c r="F346" s="2">
        <v>4.4600000000000001E-2</v>
      </c>
      <c r="G346" s="3">
        <v>4.5350000000000001E-2</v>
      </c>
      <c r="H346" s="3">
        <v>8.56262E-3</v>
      </c>
      <c r="I346" s="5">
        <f>H346/G346</f>
        <v>0.18881190738699008</v>
      </c>
    </row>
    <row r="347" spans="1:9" ht="15.75" thickBot="1" x14ac:dyDescent="0.3">
      <c r="A347" s="48" t="s">
        <v>96</v>
      </c>
      <c r="B347" s="24">
        <v>6.4572570000000002</v>
      </c>
      <c r="C347" s="25">
        <v>6.4572570000000002</v>
      </c>
      <c r="D347" s="25">
        <v>1.3816075800000001</v>
      </c>
      <c r="E347" s="8">
        <f t="shared" si="84"/>
        <v>0.21396199345945191</v>
      </c>
      <c r="F347" s="18">
        <v>10.366686</v>
      </c>
      <c r="G347" s="19">
        <v>10.366686</v>
      </c>
      <c r="H347" s="19">
        <v>0.52309140999999992</v>
      </c>
      <c r="I347" s="10">
        <f t="shared" ref="I347" si="86">H347/G347</f>
        <v>5.0458884353206022E-2</v>
      </c>
    </row>
    <row r="348" spans="1:9" ht="15.75" thickBot="1" x14ac:dyDescent="0.3">
      <c r="A348" s="13" t="s">
        <v>121</v>
      </c>
      <c r="B348" s="86">
        <f>SUM(B349:B350)</f>
        <v>1193.7088880000001</v>
      </c>
      <c r="C348" s="87">
        <f t="shared" ref="C348:D348" si="87">SUM(C349:C350)</f>
        <v>1193.7088880000001</v>
      </c>
      <c r="D348" s="87">
        <f t="shared" si="87"/>
        <v>407.56659300000001</v>
      </c>
      <c r="E348" s="88">
        <f t="shared" si="84"/>
        <v>0.34142879984990104</v>
      </c>
      <c r="F348" s="89">
        <f>SUM(F349:F350)</f>
        <v>1530.1302370000001</v>
      </c>
      <c r="G348" s="89">
        <f t="shared" ref="G348:H348" si="88">SUM(G349:G350)</f>
        <v>1530.1302370000001</v>
      </c>
      <c r="H348" s="89">
        <f t="shared" si="88"/>
        <v>373.13240400000001</v>
      </c>
      <c r="I348" s="88">
        <f>H348/G348</f>
        <v>0.24385663061699236</v>
      </c>
    </row>
    <row r="349" spans="1:9" x14ac:dyDescent="0.25">
      <c r="A349" s="46" t="s">
        <v>100</v>
      </c>
      <c r="B349" s="20">
        <v>625.26120000000003</v>
      </c>
      <c r="C349" s="21">
        <v>625.26120000000003</v>
      </c>
      <c r="D349" s="21">
        <v>174.05586600000001</v>
      </c>
      <c r="E349" s="7">
        <f t="shared" si="84"/>
        <v>0.27837304793580669</v>
      </c>
      <c r="F349" s="95">
        <v>1095.2597000000001</v>
      </c>
      <c r="G349" s="96">
        <v>1095.2597000000001</v>
      </c>
      <c r="H349" s="96">
        <v>272.56305200000003</v>
      </c>
      <c r="I349" s="7">
        <f t="shared" ref="I349:I350" si="89">H349/G349</f>
        <v>0.24885700806849737</v>
      </c>
    </row>
    <row r="350" spans="1:9" ht="15.75" thickBot="1" x14ac:dyDescent="0.3">
      <c r="A350" s="46" t="s">
        <v>101</v>
      </c>
      <c r="B350" s="24">
        <v>568.44768799999997</v>
      </c>
      <c r="C350" s="25">
        <v>568.44768799999997</v>
      </c>
      <c r="D350" s="25">
        <v>233.510727</v>
      </c>
      <c r="E350" s="8">
        <f t="shared" si="84"/>
        <v>0.41078665975680778</v>
      </c>
      <c r="F350" s="79">
        <v>434.87053700000001</v>
      </c>
      <c r="G350" s="80">
        <v>434.87053700000001</v>
      </c>
      <c r="H350" s="80">
        <v>100.56935199999999</v>
      </c>
      <c r="I350" s="8">
        <f t="shared" si="89"/>
        <v>0.23126274015661813</v>
      </c>
    </row>
    <row r="351" spans="1:9" ht="15.75" thickBot="1" x14ac:dyDescent="0.3">
      <c r="A351" s="13" t="s">
        <v>122</v>
      </c>
      <c r="B351" s="86">
        <f>SUM(B352:B354)</f>
        <v>381.65493500000002</v>
      </c>
      <c r="C351" s="87">
        <f t="shared" ref="C351:D351" si="90">SUM(C352:C354)</f>
        <v>381.65493500000002</v>
      </c>
      <c r="D351" s="87">
        <f t="shared" si="90"/>
        <v>63.250149390000004</v>
      </c>
      <c r="E351" s="71">
        <f t="shared" si="84"/>
        <v>0.16572600951694755</v>
      </c>
      <c r="F351" s="70">
        <f>SUM(F352:F354)</f>
        <v>236.82457600000001</v>
      </c>
      <c r="G351" s="33">
        <f t="shared" ref="G351:H351" si="91">SUM(G352:G354)</f>
        <v>236.82457600000001</v>
      </c>
      <c r="H351" s="33">
        <f t="shared" si="91"/>
        <v>2.6029287999999999</v>
      </c>
      <c r="I351" s="88">
        <f>H351/G351</f>
        <v>1.0990957289838028E-2</v>
      </c>
    </row>
    <row r="352" spans="1:9" x14ac:dyDescent="0.25">
      <c r="A352" s="45" t="s">
        <v>97</v>
      </c>
      <c r="B352" s="20">
        <v>256.74533400000001</v>
      </c>
      <c r="C352" s="21">
        <v>256.74533400000001</v>
      </c>
      <c r="D352" s="21">
        <v>36.948846490000001</v>
      </c>
      <c r="E352" s="7">
        <f t="shared" si="84"/>
        <v>0.1439124361652469</v>
      </c>
      <c r="F352" s="92">
        <v>69.178359999999998</v>
      </c>
      <c r="G352" s="81">
        <v>69.178359999999998</v>
      </c>
      <c r="H352" s="81">
        <v>1.3845283100000001</v>
      </c>
      <c r="I352" s="7">
        <f t="shared" ref="I352" si="92">H352/G352</f>
        <v>2.001389321747437E-2</v>
      </c>
    </row>
    <row r="353" spans="1:9" x14ac:dyDescent="0.25">
      <c r="A353" s="40" t="s">
        <v>98</v>
      </c>
      <c r="B353" s="11">
        <v>2.8824429999999999</v>
      </c>
      <c r="C353" s="12">
        <v>2.8824429999999999</v>
      </c>
      <c r="D353" s="12">
        <v>0.49371295000000004</v>
      </c>
      <c r="E353" s="5">
        <f t="shared" si="84"/>
        <v>0.17128281461246592</v>
      </c>
      <c r="F353" s="37" t="s">
        <v>16</v>
      </c>
      <c r="G353" s="38" t="s">
        <v>16</v>
      </c>
      <c r="H353" s="38" t="s">
        <v>16</v>
      </c>
      <c r="I353" s="5" t="s">
        <v>16</v>
      </c>
    </row>
    <row r="354" spans="1:9" ht="15.75" thickBot="1" x14ac:dyDescent="0.3">
      <c r="A354" s="48" t="s">
        <v>99</v>
      </c>
      <c r="B354" s="90">
        <v>122.027158</v>
      </c>
      <c r="C354" s="91">
        <v>122.027158</v>
      </c>
      <c r="D354" s="91">
        <v>25.807589950000001</v>
      </c>
      <c r="E354" s="8">
        <f t="shared" si="84"/>
        <v>0.21149054335920861</v>
      </c>
      <c r="F354" s="93">
        <v>167.64621600000001</v>
      </c>
      <c r="G354" s="94">
        <v>167.64621600000001</v>
      </c>
      <c r="H354" s="94">
        <v>1.2184004900000001</v>
      </c>
      <c r="I354" s="8">
        <f>H354/G354</f>
        <v>7.2676885829621113E-3</v>
      </c>
    </row>
    <row r="355" spans="1:9" x14ac:dyDescent="0.25">
      <c r="A355" s="102" t="s">
        <v>123</v>
      </c>
      <c r="B355" s="103"/>
      <c r="C355" s="103"/>
      <c r="D355" s="103"/>
      <c r="E355" s="103"/>
      <c r="F355" s="104" t="s">
        <v>118</v>
      </c>
      <c r="G355" s="104"/>
      <c r="H355" s="104"/>
      <c r="I355" s="104"/>
    </row>
    <row r="356" spans="1:9" x14ac:dyDescent="0.25">
      <c r="A356" s="105" t="s">
        <v>40</v>
      </c>
      <c r="B356" s="106"/>
      <c r="C356" s="106"/>
      <c r="D356" s="106"/>
      <c r="E356" s="106"/>
      <c r="F356" s="106"/>
      <c r="G356" s="106"/>
      <c r="H356" s="106"/>
      <c r="I356" s="106"/>
    </row>
  </sheetData>
  <mergeCells count="41">
    <mergeCell ref="A355:E355"/>
    <mergeCell ref="F355:I355"/>
    <mergeCell ref="A356:I356"/>
    <mergeCell ref="A238:I238"/>
    <mergeCell ref="A244:I244"/>
    <mergeCell ref="A245:I245"/>
    <mergeCell ref="A246:A247"/>
    <mergeCell ref="B246:E246"/>
    <mergeCell ref="F246:I246"/>
    <mergeCell ref="A239:I239"/>
    <mergeCell ref="A240:I240"/>
    <mergeCell ref="A241:I241"/>
    <mergeCell ref="A242:I242"/>
    <mergeCell ref="A243:I243"/>
    <mergeCell ref="A117:E117"/>
    <mergeCell ref="F117:I117"/>
    <mergeCell ref="A118:I118"/>
    <mergeCell ref="A1:I1"/>
    <mergeCell ref="A2:I2"/>
    <mergeCell ref="A3:I3"/>
    <mergeCell ref="A4:I4"/>
    <mergeCell ref="A5:I5"/>
    <mergeCell ref="A6:I6"/>
    <mergeCell ref="A7:I7"/>
    <mergeCell ref="A8:A9"/>
    <mergeCell ref="B8:E8"/>
    <mergeCell ref="F8:I8"/>
    <mergeCell ref="A236:E236"/>
    <mergeCell ref="F236:I236"/>
    <mergeCell ref="A237:I237"/>
    <mergeCell ref="A119:I119"/>
    <mergeCell ref="A125:I125"/>
    <mergeCell ref="A126:I126"/>
    <mergeCell ref="A127:A128"/>
    <mergeCell ref="B127:E127"/>
    <mergeCell ref="F127:I127"/>
    <mergeCell ref="A120:I120"/>
    <mergeCell ref="A121:I121"/>
    <mergeCell ref="A122:I122"/>
    <mergeCell ref="A123:I123"/>
    <mergeCell ref="A124:I124"/>
  </mergeCells>
  <printOptions horizontalCentered="1"/>
  <pageMargins left="0.19685039370078741" right="0.19685039370078741" top="0.35433070866141736" bottom="0.35433070866141736" header="0" footer="0"/>
  <pageSetup scale="80" orientation="portrait" r:id="rId1"/>
  <rowBreaks count="2" manualBreakCount="2">
    <brk id="119" max="16383" man="1"/>
    <brk id="238" max="16383" man="1"/>
  </rowBreaks>
  <ignoredErrors>
    <ignoredError sqref="E103 E10:E12 E43 E110 E88 E113 E222:E232 E207 E162 E129:E131 E248:E250 E281 E341 E348 E351 E326" formula="1"/>
    <ignoredError sqref="E157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 Marzo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Melquiades Gonzalez</dc:creator>
  <cp:lastModifiedBy>Melquiades Gonzalez</cp:lastModifiedBy>
  <cp:lastPrinted>2025-02-05T15:00:51Z</cp:lastPrinted>
  <dcterms:created xsi:type="dcterms:W3CDTF">2016-04-07T16:05:41Z</dcterms:created>
  <dcterms:modified xsi:type="dcterms:W3CDTF">2025-04-10T17:56:28Z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AutomaticFileClassification">
    <vt:lpwstr>{B065D875-D126-42DE-B1D2-3E4635B9E8AD}</vt:lpwstr>
  </property>
  <property fmtid="{D5CDD505-2E9C-101B-9397-08002B2CF9AE}" pid="3" name="DLPAutomaticFileClassificationVersion">
    <vt:lpwstr>11.10.300.143</vt:lpwstr>
  </property>
</Properties>
</file>