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 2023\Actualización de la página web\Misiones al Exterior\Diciembre\"/>
    </mc:Choice>
  </mc:AlternateContent>
  <bookViews>
    <workbookView xWindow="0" yWindow="0" windowWidth="24000" windowHeight="9600"/>
  </bookViews>
  <sheets>
    <sheet name="Enero 2023" sheetId="1" r:id="rId1"/>
    <sheet name="Total por dirección " sheetId="2" r:id="rId2"/>
  </sheets>
  <definedNames>
    <definedName name="_xlnm._FilterDatabase" localSheetId="0" hidden="1">'Enero 2023'!$A$4:$M$16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3" i="1" l="1"/>
  <c r="M223" i="1"/>
  <c r="L223" i="1"/>
  <c r="O222" i="1"/>
  <c r="O221" i="1"/>
  <c r="O220" i="1"/>
  <c r="O219" i="1"/>
  <c r="O218" i="1"/>
  <c r="O217" i="1"/>
  <c r="O216" i="1"/>
  <c r="O215" i="1"/>
  <c r="J208" i="1" l="1"/>
  <c r="I208" i="1"/>
  <c r="L206" i="1"/>
  <c r="L205" i="1"/>
  <c r="L204" i="1"/>
  <c r="L200" i="1"/>
  <c r="L208" i="1" s="1"/>
  <c r="J188" i="1" l="1"/>
  <c r="I188" i="1"/>
  <c r="L187" i="1"/>
  <c r="L186" i="1"/>
  <c r="L185" i="1"/>
  <c r="L184" i="1"/>
  <c r="L183" i="1"/>
  <c r="L182" i="1"/>
  <c r="L181" i="1"/>
  <c r="L180" i="1"/>
  <c r="L179" i="1"/>
  <c r="L178" i="1"/>
  <c r="L175" i="1"/>
  <c r="L173" i="1"/>
  <c r="L172" i="1"/>
  <c r="L171" i="1"/>
  <c r="L170" i="1"/>
  <c r="L188" i="1" s="1"/>
  <c r="K162" i="1" l="1"/>
  <c r="J162" i="1"/>
  <c r="I162" i="1"/>
  <c r="L160" i="1"/>
  <c r="L159" i="1"/>
  <c r="L158" i="1"/>
  <c r="L157" i="1"/>
  <c r="L156" i="1"/>
  <c r="L155" i="1"/>
  <c r="L154" i="1"/>
  <c r="L153" i="1"/>
  <c r="L152" i="1"/>
  <c r="L151" i="1"/>
  <c r="L162" i="1" l="1"/>
  <c r="L143" i="1"/>
  <c r="K143" i="1"/>
  <c r="I143" i="1"/>
  <c r="L141" i="1"/>
  <c r="K134" i="1" l="1"/>
  <c r="J134" i="1"/>
  <c r="L132" i="1"/>
  <c r="L131" i="1"/>
  <c r="L130" i="1"/>
  <c r="L129" i="1"/>
  <c r="L128" i="1"/>
  <c r="I127" i="1"/>
  <c r="L127" i="1" s="1"/>
  <c r="I126" i="1"/>
  <c r="L126" i="1" s="1"/>
  <c r="I125" i="1"/>
  <c r="I134" i="1" s="1"/>
  <c r="L124" i="1"/>
  <c r="L123" i="1"/>
  <c r="L122" i="1"/>
  <c r="L125" i="1" l="1"/>
  <c r="L134" i="1" s="1"/>
  <c r="K114" i="1"/>
  <c r="J114" i="1"/>
  <c r="I114" i="1"/>
  <c r="L113" i="1"/>
  <c r="L112" i="1"/>
  <c r="L109" i="1"/>
  <c r="L108" i="1"/>
  <c r="L107" i="1"/>
  <c r="L106" i="1"/>
  <c r="L105" i="1"/>
  <c r="L104" i="1"/>
  <c r="L103" i="1"/>
  <c r="L102" i="1"/>
  <c r="L101" i="1"/>
  <c r="L114" i="1" l="1"/>
  <c r="L93" i="1"/>
  <c r="K93" i="1"/>
  <c r="J93" i="1"/>
  <c r="I80" i="1"/>
  <c r="I81" i="1" s="1"/>
  <c r="I93" i="1" s="1"/>
  <c r="K71" i="1" l="1"/>
  <c r="J71" i="1"/>
  <c r="I71" i="1"/>
  <c r="L70" i="1"/>
  <c r="L69" i="1"/>
  <c r="L68" i="1"/>
  <c r="L67" i="1"/>
  <c r="L66" i="1"/>
  <c r="L65" i="1"/>
  <c r="L64" i="1"/>
  <c r="L63" i="1"/>
  <c r="L62" i="1"/>
  <c r="L61" i="1"/>
  <c r="L60" i="1"/>
  <c r="L57" i="1"/>
  <c r="L56" i="1"/>
  <c r="L71" i="1" l="1"/>
  <c r="L49" i="1"/>
  <c r="L48" i="1"/>
  <c r="L47" i="1"/>
  <c r="L46" i="1"/>
  <c r="L45" i="1"/>
  <c r="L44" i="1"/>
  <c r="L43" i="1"/>
  <c r="K36" i="1" l="1"/>
  <c r="J36" i="1"/>
  <c r="I36" i="1"/>
  <c r="L35" i="1"/>
  <c r="L34" i="1"/>
  <c r="L33" i="1"/>
  <c r="L32" i="1"/>
  <c r="L31" i="1"/>
  <c r="L30" i="1"/>
  <c r="L29" i="1"/>
  <c r="L28" i="1"/>
  <c r="L27" i="1"/>
  <c r="L26" i="1"/>
  <c r="L25" i="1"/>
  <c r="L24" i="1"/>
  <c r="L23" i="1"/>
  <c r="L36" i="1" s="1"/>
  <c r="L14" i="1" l="1"/>
  <c r="L13" i="1"/>
  <c r="L12" i="1"/>
  <c r="L11" i="1"/>
  <c r="L10" i="1"/>
  <c r="L9" i="1"/>
  <c r="L8" i="1"/>
  <c r="L7" i="1"/>
  <c r="L6" i="1"/>
  <c r="L5" i="1"/>
  <c r="B69" i="2" l="1"/>
  <c r="L16" i="1"/>
  <c r="J16" i="1"/>
  <c r="I16" i="1"/>
  <c r="K16" i="1" l="1"/>
</calcChain>
</file>

<file path=xl/sharedStrings.xml><?xml version="1.0" encoding="utf-8"?>
<sst xmlns="http://schemas.openxmlformats.org/spreadsheetml/2006/main" count="1102" uniqueCount="445">
  <si>
    <t>DESTINO DE LA MISIÓN</t>
  </si>
  <si>
    <t>OBJETIVO DE LA MISIÓN</t>
  </si>
  <si>
    <t>PASAJE</t>
  </si>
  <si>
    <t>VIÁTICOS</t>
  </si>
  <si>
    <t>CUOTA DE INSCRIPCIÓN</t>
  </si>
  <si>
    <t>TOTAL</t>
  </si>
  <si>
    <t>INFORME DE MISIÓN</t>
  </si>
  <si>
    <t>Dirección de Administración y Finanzas</t>
  </si>
  <si>
    <t xml:space="preserve"> Informe de Misiones al Exterior </t>
  </si>
  <si>
    <t>No.</t>
  </si>
  <si>
    <t>FECHA DE INICIO</t>
  </si>
  <si>
    <t>FECHA DE RETORNO</t>
  </si>
  <si>
    <t>NOMBRE DEL COLABORADOR</t>
  </si>
  <si>
    <t>CARGO</t>
  </si>
  <si>
    <t>DIRECCIÓN</t>
  </si>
  <si>
    <t>Dirección General de Ingresos</t>
  </si>
  <si>
    <t>GRAN TOTAL</t>
  </si>
  <si>
    <t>Informe de viajes  al exterior por Dirección</t>
  </si>
  <si>
    <t>TOTAL en B/.</t>
  </si>
  <si>
    <t xml:space="preserve">Dirección de  de Información y Relaciones Públicas </t>
  </si>
  <si>
    <t>Total en B/.</t>
  </si>
  <si>
    <t>Coordinador de Confidencialidad y Salvaguarda de Datos</t>
  </si>
  <si>
    <t>Despacho del Ministro</t>
  </si>
  <si>
    <t>Despacho de la Viceministra de Economía</t>
  </si>
  <si>
    <t>Despacho del Viceministro de Finanzas</t>
  </si>
  <si>
    <t xml:space="preserve">Secretaría General </t>
  </si>
  <si>
    <t>Oficina de Asesoria Legal</t>
  </si>
  <si>
    <t>Oficina Institucional de Recursos Humanos</t>
  </si>
  <si>
    <t>Despacho de los Asesores</t>
  </si>
  <si>
    <t xml:space="preserve">Dirección de Administración de Proyectos </t>
  </si>
  <si>
    <t>Dirección de Políticas Públicas</t>
  </si>
  <si>
    <t>Dirección de Financiamiento Público</t>
  </si>
  <si>
    <t>Comisión  Arancelaria</t>
  </si>
  <si>
    <t>Dirección de Administración de Bienes Aprehendidos</t>
  </si>
  <si>
    <t>Dirección de Presupuesto de la Nación</t>
  </si>
  <si>
    <t xml:space="preserve">Dirección Nacional de Contabilidad </t>
  </si>
  <si>
    <t>Dirección de Bienes Patrimoniales del Estado</t>
  </si>
  <si>
    <t>Unidad Coordinadora para Centroamérica</t>
  </si>
  <si>
    <t>Unidad de Adquisiciones y Contrataciones del Estado</t>
  </si>
  <si>
    <t>Dirección de Planificación y Coordinación Regional</t>
  </si>
  <si>
    <t>Junta de Control de Juegos</t>
  </si>
  <si>
    <t>Dirección de Análisis Económico y Social</t>
  </si>
  <si>
    <t>Dirección de Programación de Inversiones</t>
  </si>
  <si>
    <t>Unidad Administrativa de Bienes Revertidos</t>
  </si>
  <si>
    <t>Dirección General de Tesorería</t>
  </si>
  <si>
    <t>Dirección de Inversiones, Concesiones y Riesgos del Estado</t>
  </si>
  <si>
    <t>Dirección de Estrategia Financiera y Fiscal Internacional</t>
  </si>
  <si>
    <t>Oficina de Auditoría  Interna</t>
  </si>
  <si>
    <t xml:space="preserve">Contraloría General de la República </t>
  </si>
  <si>
    <t xml:space="preserve">Intendencia de Supervisión y Regulación de Sujetos No Financieros </t>
  </si>
  <si>
    <t>Michelle Gonzalez</t>
  </si>
  <si>
    <t>Coordinadora Técnica en temas GAFI-GAFILAT</t>
  </si>
  <si>
    <t>Período: Del 1 al 31 de enero de 2023</t>
  </si>
  <si>
    <t xml:space="preserve">Jorge L. Almangor </t>
  </si>
  <si>
    <t>Viceministro de Finanzas</t>
  </si>
  <si>
    <t>Despacho de Viceministro de Finanzas</t>
  </si>
  <si>
    <t xml:space="preserve">Miami, Estados Unidos </t>
  </si>
  <si>
    <t>Paris, Francia</t>
  </si>
  <si>
    <t>Isabel Y. Vecchio</t>
  </si>
  <si>
    <t>Directora</t>
  </si>
  <si>
    <t>Analista de Relaciones Internacionales</t>
  </si>
  <si>
    <t xml:space="preserve">Ministro </t>
  </si>
  <si>
    <t xml:space="preserve">Despacho del Ministro </t>
  </si>
  <si>
    <t>Santiago, Chile</t>
  </si>
  <si>
    <t>Período: del 1 al 31 de enero de 2023</t>
  </si>
  <si>
    <t>Yasmín Gonzalez</t>
  </si>
  <si>
    <t xml:space="preserve">Tiffany Reyes </t>
  </si>
  <si>
    <t>Supervisor Analista Financiero del Departamento de Precios de Transferencia</t>
  </si>
  <si>
    <t>Jefa del Departamento de Precios y Transferencia</t>
  </si>
  <si>
    <t>Participó en la XVII Conferencia de Ministros y XXIX Reunión de la Mesa Directiva del Consejo Regional de Planificación.</t>
  </si>
  <si>
    <t xml:space="preserve">Abogada en la coordinación de la Organización para la Cooperación y el Desarrollo Económico, (OCDE) y de la Unión Europea (UE) </t>
  </si>
  <si>
    <t>Jefa del Área de Cumplimiento y Pasivo</t>
  </si>
  <si>
    <t>Área de Cumplimiento y Pasivo</t>
  </si>
  <si>
    <t>Brasilia, Brasil</t>
  </si>
  <si>
    <t>Viena, Austria</t>
  </si>
  <si>
    <t xml:space="preserve">Martín Barciela </t>
  </si>
  <si>
    <t xml:space="preserve">Representó a la República de Panamá ante la reunión con el grupo evaluador dentro del proceso de seguimiento de evaluación que se le sigue al país por parte del Grupo de Acción Financiera Internacional (GAFI), para completar el Plan de Acción del País. </t>
  </si>
  <si>
    <t>Héctor E. Alexander H.</t>
  </si>
  <si>
    <t>Participó en la reunión conjunta del Grupo de Trabajo N°06 y el Foro Map Forum.</t>
  </si>
  <si>
    <t xml:space="preserve">Galileo Solís </t>
  </si>
  <si>
    <t>Asistió al Foro de Administración Tributaria del Procedimiento Amistoso Mutuo (WP6/FTA MAP Forum).</t>
  </si>
  <si>
    <t xml:space="preserve">Margie-Lys Ramírez </t>
  </si>
  <si>
    <t>Participó como miembro del Panel de Expertos sobre Confidencialidad y Salvaguarda de Datos del foro Global sobre Transparencia e intercambio de Información de la OCDE.</t>
  </si>
  <si>
    <t xml:space="preserve">Giuseppina Caterina </t>
  </si>
  <si>
    <t>Ver Informe</t>
  </si>
  <si>
    <t xml:space="preserve">Ver Informe </t>
  </si>
  <si>
    <t xml:space="preserve">Ver Informe  </t>
  </si>
  <si>
    <t>Representó a la República de Panamá en la Sesión del Grupo de Trabajo III sobre la Reforma del Sistema de Solución de Controversias entre Inversionistas y Estados (SCIE) de la Comisión de las Naciones Unidas para el Derecho Mercantil Internacional (CNUDMI).</t>
  </si>
  <si>
    <t xml:space="preserve">Febrero </t>
  </si>
  <si>
    <t>Período: Del 1 al 28 de febrero de 2023</t>
  </si>
  <si>
    <t>Ministro</t>
  </si>
  <si>
    <t xml:space="preserve">Washington D.C., Estados Unidos </t>
  </si>
  <si>
    <t>Sostener reuniones de alto nivel con autoridades del Gobierno de los Estados Unidos.</t>
  </si>
  <si>
    <t>Yasmin González</t>
  </si>
  <si>
    <t xml:space="preserve">Abogada </t>
  </si>
  <si>
    <t xml:space="preserve">Paris, Francia </t>
  </si>
  <si>
    <t>Participó de la sesión conjunta del grupo de trabajo No.6 con el Map Forum y en la cual se continuará la discusión de los avances sobre la metodología de fijación de precios del importe B de Pilar I y también se discutirá documento sobre los comentarios públicos recibido.</t>
  </si>
  <si>
    <t>Jefa</t>
  </si>
  <si>
    <t xml:space="preserve">Dirección General de Ingresos </t>
  </si>
  <si>
    <t>Participó en el  "Foro de Administración Tributaria del Procedimiento Amistoso Mutuo (WP6/ FTA MAP Fórum).</t>
  </si>
  <si>
    <t>Mónica Mendoza</t>
  </si>
  <si>
    <t>Asesora Legal</t>
  </si>
  <si>
    <t>Michelle González</t>
  </si>
  <si>
    <t>Participó en reuniones de trabajos y Pleno del Grupo de Acción Financiera Internacional, (GAFI).</t>
  </si>
  <si>
    <t>Paris, Francia / Roma, Italia y Madrid, España</t>
  </si>
  <si>
    <t>Sustentar ante el grupo revisor de Cooperación Internacional de GAFI (ICERG), los avances de la República de Panamá en relación a las acciones que se encuentran calificadas como parcialmente cumplidas dentro del plan de acción y participar de las reuniones de grupos de trabajo y pleno.</t>
  </si>
  <si>
    <t>San Pedro, Belice</t>
  </si>
  <si>
    <t>Participó en la 36° Reunión de Gobernadores del (BID) del Istmo Centroamericano y la República Dominicana.</t>
  </si>
  <si>
    <t>Hernán Arboleda</t>
  </si>
  <si>
    <t>Director</t>
  </si>
  <si>
    <t xml:space="preserve">Dirección de Políticas Públicas </t>
  </si>
  <si>
    <t>Participó acompañando al señor Ministro a la 36° Reunión de Gobernadores del (BID) del Istmo Centroamericano y la República Dominicana.</t>
  </si>
  <si>
    <t>Manuel Sánchez</t>
  </si>
  <si>
    <t xml:space="preserve">Secretario Ejecutivo </t>
  </si>
  <si>
    <t>Madrid, España</t>
  </si>
  <si>
    <t>Participó en la Edición de la Feria Internacional del Juego 2023.</t>
  </si>
  <si>
    <t xml:space="preserve">Participó en la "Tercera reunión conjunta del grupo de trabajo 6 y FTA MAP FORUM" para poner en marcha nuevos motores de crecimiento económico, como el cumplimiento de la Acción 6 que nos da las herramientas para la protección sobre el abuso de los Convenios de Doble Imposición. </t>
  </si>
  <si>
    <t>Galileo Solís</t>
  </si>
  <si>
    <t xml:space="preserve">Supervisor analista </t>
  </si>
  <si>
    <t>Participó de la sesión conjunta del grupo de trabajo No.6 con el Map Forum y en la cual se continuará la discusión de los avances sobre la metodología de fijación de precios del importe B de Pilar I y de la reunión del Grupo de Revisión por pares (APRG) del Foro Global sobre Transparencia e intercambio de Información con Fines Fiscales de la Organización para la Cooperación y el Desarrollo Económico (OCDE).</t>
  </si>
  <si>
    <t>Período: Del 1 al 31 de marzo 2023</t>
  </si>
  <si>
    <t>Vivian Valdés</t>
  </si>
  <si>
    <t>Coordinadora en temas de la Organización para la Cooperación y el Desarrollo Económico  (OCDE) y de la Unión Europea (UE)</t>
  </si>
  <si>
    <t>París, Francia</t>
  </si>
  <si>
    <t>Participó en la 11 reunión del Grupo de Revisión por Pares (APRG) del Foro Global sobre Transparencia e Intercambio de Información con Fines Fiscales de la Organización para la Cooperación y el Desarrollo Económicos (OCDE).</t>
  </si>
  <si>
    <t xml:space="preserve">Dilia Palma </t>
  </si>
  <si>
    <t>Sub Jefa de lntercambio de lnformación</t>
  </si>
  <si>
    <t>Participó en la reunión de miembros de Países  para el Intercambio de Información en Automático de la APRG.</t>
  </si>
  <si>
    <t xml:space="preserve"> Ver Informe </t>
  </si>
  <si>
    <t>Ninoshka Ríos</t>
  </si>
  <si>
    <t>Analista de Cumplimiento</t>
  </si>
  <si>
    <t xml:space="preserve">Publio De Gracia </t>
  </si>
  <si>
    <t xml:space="preserve">Director </t>
  </si>
  <si>
    <t>Participó en la reunión para la mejora del funcionamiento de las Administraciones tributarias-CIAT.</t>
  </si>
  <si>
    <t>Judith Hernández</t>
  </si>
  <si>
    <t xml:space="preserve">Asesora de Tributación Internacional </t>
  </si>
  <si>
    <t>Participó en la reunión presencial del Grupo No.1 sobre Convenios Tributarios y Cuestiones Conexas.</t>
  </si>
  <si>
    <t xml:space="preserve">Ariel Ortega </t>
  </si>
  <si>
    <t xml:space="preserve">Jefe de la Oficina de Desarrollo Territoral de la Provincia de Colón </t>
  </si>
  <si>
    <t xml:space="preserve">Dirección de Desarrollo Territorial </t>
  </si>
  <si>
    <t xml:space="preserve">Faridabad, India </t>
  </si>
  <si>
    <t>Participó en el Curso de Analisis de Datos con Tablas y Excel Avanzado.</t>
  </si>
  <si>
    <t>Margie Lys Jaime Ramírez</t>
  </si>
  <si>
    <t xml:space="preserve">Jefa </t>
  </si>
  <si>
    <t xml:space="preserve">Área de Cumplimiento y Pasivos </t>
  </si>
  <si>
    <t>Nueva York, Estados Unidos</t>
  </si>
  <si>
    <t>Participó en el Grupo de Trabajo III de la Comisión de las Naciones Unidas para el Derecho Mercantil Internacional (CNUDMI).</t>
  </si>
  <si>
    <t>Período: Del 1 al 30 de abril de 2023</t>
  </si>
  <si>
    <t>Margie Lys Jaime</t>
  </si>
  <si>
    <t>Área de Cumplimiento y Pasivos</t>
  </si>
  <si>
    <t xml:space="preserve">París, Francia </t>
  </si>
  <si>
    <t>Participó en reunión de trabajo junto con el equipo de abogados que nos representa en el Caso CIADI No. UNCT/18/6, interpuesto ante el Centro Internacional de Arreglo de Diferencias Relativas a Inversiones (CIADI), por parte del Sacyr, S.A.</t>
  </si>
  <si>
    <t>Victoria De La Rosa A.</t>
  </si>
  <si>
    <t>Subdirectora</t>
  </si>
  <si>
    <t>New York, Estados Unidos</t>
  </si>
  <si>
    <t>Participó en el "Foro de alto nivel de Consejo Económico y Social ECOSOC 2023, realizado en Estados Unidos, ciudad de Nueva York.</t>
  </si>
  <si>
    <t>Indira Castroverde</t>
  </si>
  <si>
    <t xml:space="preserve">Jefe del Departamento de Registro Estadíaticos </t>
  </si>
  <si>
    <t xml:space="preserve">Guatemala, Guatemala </t>
  </si>
  <si>
    <t>Participó en la 9ª Reunión del Grupo de Trabajo Estadísticas en Finanzas Públicas, (GTPT) del COSEFIN.</t>
  </si>
  <si>
    <t>Mauricio Moreno</t>
  </si>
  <si>
    <t>Analista Financiero Macrofiscal</t>
  </si>
  <si>
    <t>Berlín, Alemania - Bruselas, Bélgica - Ámsterdam, Holanda</t>
  </si>
  <si>
    <t xml:space="preserve">Participó de reuniones de Alto Nivel con la Comisión Europea y con su Homólogo, Ministro de Finanzas de Alemania. </t>
  </si>
  <si>
    <t xml:space="preserve">Participó conjuntamente con el señor Ministro, en reuniones de Alto Nivel con la Comisión Europea y con el Homólogo, Ministro de Finanzas de Alemania. </t>
  </si>
  <si>
    <t>José Simpson</t>
  </si>
  <si>
    <t>Participó en el Taller Regional de Gestión de Tesorería Moderna.</t>
  </si>
  <si>
    <t>Iraida Barrios</t>
  </si>
  <si>
    <t xml:space="preserve">Jefa del Departamento de Servicios Financieros </t>
  </si>
  <si>
    <t>Tatiana Alemán</t>
  </si>
  <si>
    <t xml:space="preserve">Subdirectora </t>
  </si>
  <si>
    <t xml:space="preserve">Participó de la 58ª Reunión del Foro Sobre Prácticas Fiscales Perniciosas (FHTP, por sus siglas en inglés). </t>
  </si>
  <si>
    <t>Participó del Curso Directivo de las Administraciones Tributarias y Aduaneras , 5ta Edición.</t>
  </si>
  <si>
    <t xml:space="preserve">Jorge Almengor </t>
  </si>
  <si>
    <t>Despacho de Viceministerio de Finanzas</t>
  </si>
  <si>
    <t>México, Distrito Federal</t>
  </si>
  <si>
    <t>Participó en la reunión con el grupo conjunto de las América y el "cara a cara" en la Embajada de Francia , Ciudad de México, como parte del seguimiento al proceso que el país mantiene con el GAFI.</t>
  </si>
  <si>
    <t>Participó de manera presencial en la reunión denominada "cara a cara" con el equipo evaluador del Grupo de Acción Financiera Internacional (GAFI).</t>
  </si>
  <si>
    <t>Lineth Serrano</t>
  </si>
  <si>
    <t>Abogada/Temas GAFI/GAFILAT</t>
  </si>
  <si>
    <t>Coordinadora Técnica/Temas GAFI/GAFILAT</t>
  </si>
  <si>
    <t>Tiffany Reyes</t>
  </si>
  <si>
    <t>Jefa del Departamento de Precios de Transferencia</t>
  </si>
  <si>
    <t>Tercera Reunión conjunta del grupo de Trabajo  6 y FTA MAP FORUM,  Poner en marcha nuevos motores de crecimiento económico, como el  cumplimiento de la Acción 6 que nos da las herramientas para la protección sobre el abuso de los Convenios de Doble Imposición,   del  2   al   5  de mayo de 2023.</t>
  </si>
  <si>
    <t>Período: Del 1 al 31 de mayo de 2023</t>
  </si>
  <si>
    <t>Carlos Ledezma</t>
  </si>
  <si>
    <t>Jefe del Departamento de Gestión de Recursos de Crédito</t>
  </si>
  <si>
    <t xml:space="preserve">Dirección de Financiamiento Público </t>
  </si>
  <si>
    <t xml:space="preserve">Cabo, Sudáfrica </t>
  </si>
  <si>
    <t>Particpó en la "Conferencia Mundial sobre Financiación de la Biodiversidad".</t>
  </si>
  <si>
    <t>Tbilisi, Georgia</t>
  </si>
  <si>
    <t>Participó en la Reunión de Autoridades Competentes del Foro Global.</t>
  </si>
  <si>
    <t>2,049.80</t>
  </si>
  <si>
    <t>0.00</t>
  </si>
  <si>
    <t>Dilia Palma</t>
  </si>
  <si>
    <t>Subjefa de Itercambio de Información</t>
  </si>
  <si>
    <t>Alexandra Marotta</t>
  </si>
  <si>
    <t>Jefa de Itercambio de Información</t>
  </si>
  <si>
    <t>Jorge L. Almengor</t>
  </si>
  <si>
    <t xml:space="preserve">Imabari, Japón </t>
  </si>
  <si>
    <t>Participó de los eventos de la feria y otras reuniones en Tokio, en conjunto con la Embajada de Panamá en Japón, en donde se resaltarán los avances del rescate de Panamá para la salida de las listas de GAFI, OCDE y Unión Europea.</t>
  </si>
  <si>
    <t>Punta del Este, Uruguay</t>
  </si>
  <si>
    <t>Particpó en la 57ᵃ Asamblea General del CIAT, con los temas: Desafios del Desarrollo Digital-Sinergias con empresas, ciudadanos y otros organismos del sector público, informalismo e inclusión social.</t>
  </si>
  <si>
    <t>1,534.07</t>
  </si>
  <si>
    <t>Nicole Montufar</t>
  </si>
  <si>
    <t>Coordinadora de Planes y Proyectos</t>
  </si>
  <si>
    <t>Montevideo, Uruguay - Ciudad Punta del Este</t>
  </si>
  <si>
    <t>Esteban Ripoll</t>
  </si>
  <si>
    <t>Subsecretario Ejecutivo, encargado.</t>
  </si>
  <si>
    <t xml:space="preserve">San Salvador, El Salavador  </t>
  </si>
  <si>
    <t>Participó en la misión oficial organizada por PROPANAMÁ (Autoridad para la Atracción de Inversiones y la Promoción de Exportaciones) del Gobierno Nacional.</t>
  </si>
  <si>
    <t>601.23</t>
  </si>
  <si>
    <t>Fernanda Catón</t>
  </si>
  <si>
    <t>Promotora de Inversiones</t>
  </si>
  <si>
    <t xml:space="preserve">Unidad Administrativa de Bienes Revertidos </t>
  </si>
  <si>
    <t>Isabel Y. Vecchio A.</t>
  </si>
  <si>
    <t xml:space="preserve"> Washington, New York, Estados Unidos - Londres, Reino Unido - Berlín, Alemania </t>
  </si>
  <si>
    <t xml:space="preserve">Participó de reuniones técnicas con el Departamento del Tesoro y Justicia, Departamento Legal del Fondo Monetario Internacional (FMI), asistió a la 54ᵃ Reunión del Grupo de Expertos para el Control del Lavado de Activos (GELAVEX), en la ciudad de Washington, DC, además de atender reuniones con el Sector Bancario en la ciudad de Nueva York. Paprticpó de reuniones asistiendo al Ministro con sus homólogos de las ciudades de Londres, Inglaterra, Berlín, Alemania y Luxenburgo, Luxenburgo; y participar de la Conferencia Latinoamericana de la Economía Alemana. 
</t>
  </si>
  <si>
    <t>8,838.87</t>
  </si>
  <si>
    <t>Vivian Váldes</t>
  </si>
  <si>
    <t>Coordinadora Técnica de temas de la OCDE y UE</t>
  </si>
  <si>
    <t xml:space="preserve">Washington y New York, Estados Unidos </t>
  </si>
  <si>
    <t>Participó de reuniones con el Departamento del Tesoro y Justicia, Fondo Monetario Internacional (FMI), asistirá a la 54ᵃ Reunión del Grupo de Expertos para el Control del Lavado de Activos (GELAVEX), además de atender reuniones con el Sector Bancario.</t>
  </si>
  <si>
    <t>1,749.00</t>
  </si>
  <si>
    <t>Héctor Alexander H.</t>
  </si>
  <si>
    <t>Londres, Inglaterra - Berlín, Alemania</t>
  </si>
  <si>
    <t>Participó en la Conferencia Latinoamericana de la Economía Alemana, para compartir avanaces respecto al proceso de evaluación del Grupo de Acción Financiera Internacional (GAFI). Fortalecer las relaciones económicas entre Alemania y los países de America Latina y del Caribe.</t>
  </si>
  <si>
    <t>7,492.00</t>
  </si>
  <si>
    <t>Orcila de Constable</t>
  </si>
  <si>
    <t xml:space="preserve">Secretaria General </t>
  </si>
  <si>
    <t>Lisboa, Portugal</t>
  </si>
  <si>
    <t>Participó en el evento "II Simposio de Innovación Pública".</t>
  </si>
  <si>
    <t>Coordinadora Técnica de temas de GAFI-GAFILAT</t>
  </si>
  <si>
    <t>Buenos Aires, Argentina</t>
  </si>
  <si>
    <t xml:space="preserve">Participó de la reunión de la Comisión Estratégica del Grupo de Acción Financiera de Latinoamérica (GAFILAT). </t>
  </si>
  <si>
    <t>1,835.40</t>
  </si>
  <si>
    <t xml:space="preserve">Miami,Estados Unidos - Kingston,Jamaica - Miami,Estados Unidos </t>
  </si>
  <si>
    <t xml:space="preserve">Participó en las revisiones pares de Confidencialidad y Salvaguarda de Datos (CDS) para intercambio Automático de Información (AEOI 2023) Aa celebrarse en los días 31 de mayo al 02 de junio de 2023.   </t>
  </si>
  <si>
    <t>2,589.00</t>
  </si>
  <si>
    <t xml:space="preserve">Gran Total </t>
  </si>
  <si>
    <t>Junio</t>
  </si>
  <si>
    <t>Marzo</t>
  </si>
  <si>
    <t>Abril</t>
  </si>
  <si>
    <t>Mayo</t>
  </si>
  <si>
    <t>Período: Del 1 al 30 de junio de 2023</t>
  </si>
  <si>
    <t>MISIÓN OFICIAL</t>
  </si>
  <si>
    <t>Yanis Rodríguez</t>
  </si>
  <si>
    <t xml:space="preserve">Oficial de Información </t>
  </si>
  <si>
    <t xml:space="preserve">Santo Domingo, República Dominicana </t>
  </si>
  <si>
    <t>Participar como beneficiaria de beca completa del Centro Latinoamericano de Administración para el Desarrollo (CLAD).</t>
  </si>
  <si>
    <t>Participó de la reunión del Grupo de Trabajo sobre Economía Digital, organizado por la Organización para la Cooperación y el Desarrollo Económico (OCDE).</t>
  </si>
  <si>
    <t xml:space="preserve">Jefa de Intercambio de Información </t>
  </si>
  <si>
    <t xml:space="preserve">Participó en la 6ª reunión de Pares para el intercambio de Información con la finalidad de conocer los lineamientos del marco regulatorio y reportes para el intercambio de información a requerimiento. </t>
  </si>
  <si>
    <t xml:space="preserve">Subjefa de Intercambio de Información </t>
  </si>
  <si>
    <t>Margie-Lys Jaime</t>
  </si>
  <si>
    <t xml:space="preserve">Washington, D.C., Estados Unidos </t>
  </si>
  <si>
    <t xml:space="preserve">Represento a la República de Panamá, para comparecer de forma presencial a la Audiencia de Jurisdicción del caso de arbitraje internacional de Inversión CIADI No. ARB/20/19, instaurado por Campos de Pesé, S.A. contra la República de Panamá, ante el Centro Internacional de Arreglo de Diferencias Relativas a Inversiones. </t>
  </si>
  <si>
    <t>Participó en reuniones de trabajo y Pleno del Grupo de Acción Financiera Internacional (GAFI), Reunión con el Grupo de Revisión de la Cooperación Internacional del Grupo de Acción Financiera Internacional.</t>
  </si>
  <si>
    <t xml:space="preserve">Directora </t>
  </si>
  <si>
    <t>Subdirectora de Estrategia Financiera y Fiscal Internacional</t>
  </si>
  <si>
    <t xml:space="preserve">Participó de reuniones con el Despacho Superior y altas autoridades de la Organización para la Cooperación y el Desarrollo Económico (OCDE), y de una reunión técnica con el jefe de la Unidad de Desarrollo de Capacidades y Divulgación del Foro Global de la OCDE. </t>
  </si>
  <si>
    <t>Coordinadora Técnica en temas de Organización para la Cooperación y el Desarrollo Económico (OCDE) y de la Unión europea (UE).</t>
  </si>
  <si>
    <t xml:space="preserve">Lusaka, Zambia </t>
  </si>
  <si>
    <t>Debatio acerac del papel de la tributación en esta era de transisción energética y de tendencias a escala mundial.</t>
  </si>
  <si>
    <t>Jefa del Departamento de Precios y Transferencias</t>
  </si>
  <si>
    <t xml:space="preserve">Viceministro de Finanzas </t>
  </si>
  <si>
    <t xml:space="preserve">Despacho del Viceministro de Finanzas </t>
  </si>
  <si>
    <t>Asunción, Paraguay</t>
  </si>
  <si>
    <t>Participó en la 8ª Reunión de la Declaración de Punta del Este y a la Cena de Trabajo de Alto Nivel de Ministros de Hacienda y Jefes de Administraciones Tributarias</t>
  </si>
  <si>
    <t xml:space="preserve"> Alexandra Marotta</t>
  </si>
  <si>
    <t>Participó en la 8ª Reunión de la iniciativa para América Latina Declaración de Punta del Este.</t>
  </si>
  <si>
    <t xml:space="preserve">Julio </t>
  </si>
  <si>
    <t>Período: Del 1 al 31 de julio de 2023</t>
  </si>
  <si>
    <t xml:space="preserve">Orcila de Constable </t>
  </si>
  <si>
    <t>Cartagena, Colombia</t>
  </si>
  <si>
    <t>Participó en representación de la Republica de Panamá en la VI reunión de Expertos del "Índice de Gobernanza Iberoamericano" y en la Presentación Borrador de la Carta Iberoamericana de AI en la Administración Pública.</t>
  </si>
  <si>
    <t>Abogada</t>
  </si>
  <si>
    <t>Participó en la reunión del FTA MAP  Forum - Foro de Administración Tributaria del Procedimiento Amistoso mutuo.</t>
  </si>
  <si>
    <t xml:space="preserve">Supervisor Analista Financiero del Departamento de Precios de Transferencias </t>
  </si>
  <si>
    <t>Asesora de Tributación Internacional.</t>
  </si>
  <si>
    <t>Coordinadora Técnica</t>
  </si>
  <si>
    <t xml:space="preserve">París, Francia y Ámsterdam, Países Bajos </t>
  </si>
  <si>
    <t>Decimoquinta Reunión del Marco Inclusivo sobre la Erosión de la Base Imponible y el Traslado de Beneficios (BEPS, por sus siglas en inglés), Coordinado por la Organización para la Cooperación y el Desarrollo Económico (OCDE) y en reuniones técnicas con sus homólogos del Ministerio de Economía y Finanzas en la ciudad de Ámsterdam, Países Bajos.</t>
  </si>
  <si>
    <t>Fernando Paniagua</t>
  </si>
  <si>
    <t>Secretario Ejecutivo</t>
  </si>
  <si>
    <t>Unidad Administrativa de Bienes Revertido</t>
  </si>
  <si>
    <t>Barranquilla, Colombia</t>
  </si>
  <si>
    <t>Participó en la misión oficial organizada por PROPANAMA (Autoridad para la Atracción de Inversiones y la Promoción de Exportaciones) del Gobierno Nacional</t>
  </si>
  <si>
    <t>Sherly Guardia</t>
  </si>
  <si>
    <t>Publicista</t>
  </si>
  <si>
    <t>Participó en la misión oficial organizada por PROPANAMA ( Autoridad para la Atracción de Inversiones y la Promoción de Exportaciones) del Gobierno Nacional</t>
  </si>
  <si>
    <t>Publio De Gracia</t>
  </si>
  <si>
    <t xml:space="preserve">Participó en la 1ª Cumbre de Latinoamérica y el Caribe, para una Tributación Global Incluyente, sostenible y equitativa. </t>
  </si>
  <si>
    <t>Participó en la 1ª Cumbre de Latinoamérica y el Caribe, para una Tributación Global Incluyente, sostenible y equitativa.</t>
  </si>
  <si>
    <t>Gustavo Vega</t>
  </si>
  <si>
    <t>Buenos Aires, Argentina - Panamá, República de Panamá</t>
  </si>
  <si>
    <t>Participó, con el fin de preparar al equipo técnico interinstitucional de la República de Panamá, sector público y privado, para la visita in situ del Grupo Conjunto de las Américas del International Cooperación Review Group (ICRG) del Grupo de Acción Financiera Internacional (GAFI).</t>
  </si>
  <si>
    <t>Agosto</t>
  </si>
  <si>
    <t>Período: Del 1 al 31 de agosto de 2023</t>
  </si>
  <si>
    <t>Jorge L. Almengor C.</t>
  </si>
  <si>
    <t>Seoul, Corea del Sur</t>
  </si>
  <si>
    <t>Participó en reuniones bilaterales con aquellos bancos e inversionistas Coreanos privados, interesados en invertir en distintos mega proyectos en Panamá.</t>
  </si>
  <si>
    <t>Septiembre</t>
  </si>
  <si>
    <t>Período: Del 1 al 30 de septiembre de 2023</t>
  </si>
  <si>
    <t xml:space="preserve">Analista Financiero Macrofiscal </t>
  </si>
  <si>
    <t xml:space="preserve">Dirección de Politicas Públicas </t>
  </si>
  <si>
    <t>Guatemala, Guatemala</t>
  </si>
  <si>
    <t>Participó en el seminario presencial regional sobre "Clasificación Funcional del Gasto Público, Indicadores Climaticos y Fiscales".</t>
  </si>
  <si>
    <t>Area de Cumplimiento y Pasivo</t>
  </si>
  <si>
    <t>República de Singapur</t>
  </si>
  <si>
    <t>Participó de forma presencial, con el objetivo de representar a la República de Panamá en la Sexta Reunión entre sesiones del Grupo de Trabajo III de la Comisión de las Naciones Unidas para el Derecho Mercantil Internacional.</t>
  </si>
  <si>
    <t>Dayana Gómez</t>
  </si>
  <si>
    <t>Analista de Normas Técnicas</t>
  </si>
  <si>
    <t>Santa Cruz, Bolivia</t>
  </si>
  <si>
    <t>Participó en Reunión Internacional para el Fortalecimiento de la Factura Electrónica, sobre el tema: "Uso de la Información electrónica de las facturas para identificar riesgos tributarios".</t>
  </si>
  <si>
    <t>Antigua, Guatemala</t>
  </si>
  <si>
    <t xml:space="preserve">Participó de la Comisión Estratégica del Grupo de Acción Financiera de Latinoamérica (GAFILAT) así como del taller sobre Evaluaciones Nacionales de Riesgo y Sectoriales de Riesgo de LA/FT para Coordinaciones Nacionales del GAFILAT. </t>
  </si>
  <si>
    <t>Despacho del Viceministerio de Finanzas</t>
  </si>
  <si>
    <t>Participó en reunión presencial con la Secretaria del Foro Global de la OCDE, que se llevó a cabo el 25 de septiembre de 2023.</t>
  </si>
  <si>
    <t>Participó de reuniones en el Foro MAP del Foro de Administración Tributaria (FTA) de la Organización para la Cooperación y el Desarrollo Económico.</t>
  </si>
  <si>
    <t>Guadalupe Morales</t>
  </si>
  <si>
    <t>Daniela Cebamanos</t>
  </si>
  <si>
    <t>Jefa del Despartamento de Convenios Internacionales</t>
  </si>
  <si>
    <t>Participó de la "Reunión presencial Maps Forum-FTA MAP", que se llevó a cabo del 26 al 28 de septiembre de 2023.</t>
  </si>
  <si>
    <t>Lilia Sáez</t>
  </si>
  <si>
    <t xml:space="preserve">Asesora </t>
  </si>
  <si>
    <t xml:space="preserve"> Participó de la "Reunión presencial Maps Forum-FTA MAP", que se llevó a cabo del 26 al 28 de septiembre de 2023.</t>
  </si>
  <si>
    <t>Participó de la "Reunión del Grupo N° 1 sobre Convenios Tributarios y Cuestiones Conexas (WP1), que se llevo a cabo del 27 al 29 de septiembre.</t>
  </si>
  <si>
    <t>Aichell Alvarado</t>
  </si>
  <si>
    <t>Oficial de Intercambio de Información</t>
  </si>
  <si>
    <t>La Vella, Andorra</t>
  </si>
  <si>
    <t xml:space="preserve">Participación en el Foro  sobre Transparencia   e Intercambio de Información  y revisión presencial de la eficacia de la AEOI, entre pares en el marco de la 2 rondas de revisiones de eficacia del Global Forum AEOI", que se realizará del 2 al 6 de octubre de 2023. </t>
  </si>
  <si>
    <t>Período: Del 1 al 31 de octubre de 2023</t>
  </si>
  <si>
    <t xml:space="preserve">Héctor Alexander </t>
  </si>
  <si>
    <t>Rabat, Marruecos - Madrid, España y Paris, Francia</t>
  </si>
  <si>
    <t xml:space="preserve">Participó en la reunión anual 2023 de la Asamblea de Gobernadores del Fondo Monetario y Banco Mundial, llevada a cabo en Marruecos del 9 al 15 de octubre de 2023. Adicionalmente, participó en misión oficial a España, Madrid y Francia, París, para su participación en reuniones con representantes del Gobierno de España y en reuniones de trabajo con el Grupo de Acción Financiera Internacional (GAFI). </t>
  </si>
  <si>
    <t>Carlos González</t>
  </si>
  <si>
    <t xml:space="preserve">Viceministro de Economía </t>
  </si>
  <si>
    <t>Despacho del Viceministro de Economía</t>
  </si>
  <si>
    <t>Rabat, Marruecos</t>
  </si>
  <si>
    <t>Participó como parte de la Delegación Oficial de la República de Panamá en la Reunión Anual del Grupo del Banco Mundial y el Fondo Monetario.</t>
  </si>
  <si>
    <t xml:space="preserve">Aristides Hernández </t>
  </si>
  <si>
    <t>Jefe de Gabinete</t>
  </si>
  <si>
    <t>Victoria De La Rosa</t>
  </si>
  <si>
    <t>Subdirectora de Financiamiento Público</t>
  </si>
  <si>
    <t xml:space="preserve">Asesora Legal </t>
  </si>
  <si>
    <t xml:space="preserve">Viena, Austria </t>
  </si>
  <si>
    <t>Participó representando a la República de Panamá en la Mesa Redonda del ITAen el 46° periodo de sesiones del Grupo de Trabajo III de la CNUDMI sobre el derecho a regular de los Estados.</t>
  </si>
  <si>
    <t xml:space="preserve">Iraida Barrios </t>
  </si>
  <si>
    <t>Jefa de Servicios Financieros-Cut</t>
  </si>
  <si>
    <t xml:space="preserve">Dirección General de Tesorería   </t>
  </si>
  <si>
    <t>Lima, Perú</t>
  </si>
  <si>
    <t>Participó al XIII Seminario Anual Latinoamericano de Tesorerías Públicas/FOTEGAL.</t>
  </si>
  <si>
    <t xml:space="preserve">José Racine </t>
  </si>
  <si>
    <t>Analista de Macrofiscal</t>
  </si>
  <si>
    <t>Washington, D.C., Estados Unidos</t>
  </si>
  <si>
    <t>Participó en el curso presencial sobre "Estadísticas de Finanzas Gubernamentales Avanzadas".</t>
  </si>
  <si>
    <t>Janine Chandler</t>
  </si>
  <si>
    <t>Analista Económico y Social</t>
  </si>
  <si>
    <t xml:space="preserve">Dirección de Análisis Económico y Social </t>
  </si>
  <si>
    <t>Directora de Estrategia Financiera y Fiscal Internacional</t>
  </si>
  <si>
    <t>Madrid, España - Paris, Francia y Washington D.C., Estados Unidos</t>
  </si>
  <si>
    <t>Participó en reunión con la Presidenta del Código de Conducta de la Unión Europea (UE) y reunión con representantes del Ministerio de Asuntos Económicos y Transformación Digital (Tesoro) de España. Participó en la reunión de grupos de trabajo y Pleno del Grupo de Acción Financiera Internacional (GAFI), en reunión con el Presidente de GAFI - T. Raja Kumar, Reuniones Bilaterales tanto de GAFI como de OCDE. Participó de la 55ª Reunión del Grupo de Expertos para el Control de Lavado de Activos (GELAVEX), adicionalmente participó en reuniones con el Banco Mundial y el Fondo Monetario Internacional.</t>
  </si>
  <si>
    <t>Madrid, España - Paris, Francia y Seúl, Korea</t>
  </si>
  <si>
    <t>Participó en reunión con la Presidenta del Código de Conducta de la Unión Europea (UE) y reunión con representantes del Ministerio de Asuntos Económicos y Transformación Digital (Tesoro) de España; del 22 al 27 de octubre de 2023, participó en la reunión de grupos de trabajo y pleno del Grupo de Acción Financiera Internacional (GAFI), en reunión con el Presidente de GAFI - T. Raja Kumar, Reuniones Bilaterales tanto de GAFI como de OCDE, llevada a cabo en Paris, Francia,  y del 30 octubre al 4 de noviembre, participó del taller sobre procedimientos de mutuo acuerdo, acción 14 de BEPS (EROSIÓN DE LAS BASES IMPONIBLES Y EL TRASLADO DE BENEFICIOS) que consiste en optimizar, agilizar y hacer efectivos los mecanismos de resolución de controversias en el ámbito de la tributación internacional, llevado a cabo en Korea, Seúl.</t>
  </si>
  <si>
    <t xml:space="preserve">Coordinadora Técnica en temas de la Organización para la Cooperación y Desarrollo Económico </t>
  </si>
  <si>
    <t>Participó en reunión con la Presidenta del Código de Conducta de la Unión Europea (UE) y reunión con representantes del Ministerio de Asuntos Económicos y Transformación Digital (Tesoro) de España; del 22 al 27 de octubre de 2023, participó en la reunión de grupos de trabajo y pleno del Grupo de Acción Financiera Internacional (GAFI), en reunión con el Presidente de GAFI - T. Raja Kumar, Reuniones Bilaterales tanto de GAFI como de OCDE, llevada a cabo en Paris, Francia  y del 30 octubre al 4 de noviembre, participó del taller sobre procedimientos de mutuo acuerdo, acción 14 de BEPS (EROSIÓN DE LAS BASES IMPONIBLES Y EL TRASLADO DE BENEFICIOS) que consiste en optimizar, agilizar y hacer efectivos los mecanismos de resolución de controversias en el ámbito de la tributación internacional, llevado a cabo en Korea, Seúl.</t>
  </si>
  <si>
    <t xml:space="preserve">Michelle González </t>
  </si>
  <si>
    <t xml:space="preserve">Coordinadora Técnica </t>
  </si>
  <si>
    <t>Participó en reuniones de grupos de trabajo y pleno del Grupo de Acción Financiera Internacional (GAFI), además de sostener una reunión con el Presidente de GAFI.</t>
  </si>
  <si>
    <t xml:space="preserve">Ana Patricia Martínez </t>
  </si>
  <si>
    <t>Editor de Videos de Relaciones Exteriores, Dirección de Información y Relaciones Públicas</t>
  </si>
  <si>
    <t>Participó en las Reuniones de grupos de trabajo y pleno del Grupo de Acción Financiera Internacional (GAFI) y Reuniones Bilaterales, para documentar a través de fotografías y videos la participación del Señor Ministro de Economía y Finanzas, Su Excelencia, Héctor Alexander.</t>
  </si>
  <si>
    <t>Yasmín González</t>
  </si>
  <si>
    <t>Abogada de Estrategia Financiera y Fiscal Internacional (Coordinación OCDE)</t>
  </si>
  <si>
    <t>Participó en la reunión de grupo de trabajo No.6 en conjunto con el Map Forum sobre el importe B de la Organización para la Cooperación y el Desarrollo Económicos (OCDE).</t>
  </si>
  <si>
    <t>Jefa del Depto. de Precios y Transferencias</t>
  </si>
  <si>
    <t>Participó en la reunión del WP6, reunión conjunta del FTA MAP y el grupo de trabajo 6 (WP6) de la OCDE.</t>
  </si>
  <si>
    <t>Wellington, Nueva Zelanda</t>
  </si>
  <si>
    <t>Participó en la 13ª reunión del grupo de reunión del grupo de revisión por pares de la AEOI, que permite a las autoridades competentes, mostrar sus avances en materia de intercambio de información en modalidad automática.</t>
  </si>
  <si>
    <t xml:space="preserve">Oficial de Intercambio de Información </t>
  </si>
  <si>
    <t xml:space="preserve">Lineth Serrano </t>
  </si>
  <si>
    <t>Abogada-Coordinación en temas GAFI/GAFILAT</t>
  </si>
  <si>
    <t>Participó de la 55ª Reunión del Grupo de Expertos de prevención de blanqueo de capitales de los estados americanos.</t>
  </si>
  <si>
    <t>Octubre</t>
  </si>
  <si>
    <t xml:space="preserve">Noviembre </t>
  </si>
  <si>
    <t>Período: Del 1 al 30 de noviembre de 2023</t>
  </si>
  <si>
    <t xml:space="preserve">Hétor Alexander </t>
  </si>
  <si>
    <t>Santo Domingo, República Dominicana</t>
  </si>
  <si>
    <t>Participó en la XIX Reunión del Consejo Regional de Planificación ILPES.</t>
  </si>
  <si>
    <t xml:space="preserve">Ver informe </t>
  </si>
  <si>
    <t>José Espino</t>
  </si>
  <si>
    <t xml:space="preserve">Participó como expositor en ela Conferencia Prospectiva y Territorio en el Panel 3: Políticas Nacionales de Desarrollo Territorial: experiencias recientes en la región de América Latina y el Caribe. </t>
  </si>
  <si>
    <t xml:space="preserve">Horacio Estribí </t>
  </si>
  <si>
    <t xml:space="preserve">Asesor </t>
  </si>
  <si>
    <t xml:space="preserve">San Salvador, El Salvador </t>
  </si>
  <si>
    <t xml:space="preserve">Participó en el taller denominado "Las perspectivas de crecimiento de largo plazo para los países del COSEFIN y el papel de la política fiscal. </t>
  </si>
  <si>
    <t xml:space="preserve">Arisa Valdés </t>
  </si>
  <si>
    <t>Estadístico I</t>
  </si>
  <si>
    <t xml:space="preserve">México </t>
  </si>
  <si>
    <t>Participó en el Taller Técnico Regioanl sobre Gastos Tributarios.</t>
  </si>
  <si>
    <t>María Rodríguez</t>
  </si>
  <si>
    <t>Leydis Murillo</t>
  </si>
  <si>
    <t>Bosnia y Herzgobina</t>
  </si>
  <si>
    <t>Participó en la revisición por pares sobre transparencia e intercambio de información con fines fiscales.</t>
  </si>
  <si>
    <t>Participó en el Seminario Subregional Norte para Evaluadores del Grupo de Acción Financiera de Latinoamérica (GAFILAT).</t>
  </si>
  <si>
    <t>Maritza de González</t>
  </si>
  <si>
    <t>La Habana, Cuba</t>
  </si>
  <si>
    <t>Participó en el XXVIII congreso Intenacional del CLAD sobre la Reforma del Estado y de la Administración Pública.</t>
  </si>
  <si>
    <t xml:space="preserve">Virgilia Calderon </t>
  </si>
  <si>
    <t xml:space="preserve">Jefa de Fiscalización </t>
  </si>
  <si>
    <r>
      <t>Participó en la 16</t>
    </r>
    <r>
      <rPr>
        <sz val="10"/>
        <rFont val="Calibri"/>
        <family val="2"/>
      </rPr>
      <t>ª</t>
    </r>
    <r>
      <rPr>
        <sz val="10"/>
        <rFont val="Arial"/>
        <family val="2"/>
      </rPr>
      <t>. Reunión Plenaria del Foro Global y sus asociados.</t>
    </r>
  </si>
  <si>
    <t>César Pinilla</t>
  </si>
  <si>
    <t>Asesor del Despacho</t>
  </si>
  <si>
    <t xml:space="preserve">Participó en la reunión de alto nivel sobre Recuperación de Activos del Grupo de Acción Financiera de Latinoamérica (GAFILAT) en el ámbito de la XX Reunión General de Puntos de Contacto de la Red de Recuperación del GAFILAT (RRAG). </t>
  </si>
  <si>
    <t>Ana Cornejo</t>
  </si>
  <si>
    <t>Período: Del 1 al 31 de diciembre de 2023</t>
  </si>
  <si>
    <t>CÉDULA</t>
  </si>
  <si>
    <t>8-765-1830</t>
  </si>
  <si>
    <t>Brucelas, Bélgica</t>
  </si>
  <si>
    <t>Participó de Reuniones con la Dirección General y Equipo Técnico de la Dirección General de Estabilidad Financiera, Servicios Financieros y Unión de los Mercados de Capitales y la Dirección General de Fiscalidad y Unión Aduanera de la Comisión Europea.</t>
  </si>
  <si>
    <t>Isabel Vecchio</t>
  </si>
  <si>
    <t>8-725-363</t>
  </si>
  <si>
    <t>Brucelas, Bélgica y Viena, Austria</t>
  </si>
  <si>
    <t xml:space="preserve">Participó de Reuniones con la Dirección General y Equipo Técnico de la Dirección General de Estabilidad Financiera, Servicios Financieros y Unión de los Mercados de Capitales y la Dirección General de Fiscalidad y Unión Aduanera de la Comisión Europea. Participó de las sesiones en donde se tratarán los siguientes temas: (1) Redes profesionales de blanqueo de capitales y abuso de activos virtuales; (2) Financiamiento de la proliferación de armas de destrucción masiva. </t>
  </si>
  <si>
    <t>Leydis Murillo Robles</t>
  </si>
  <si>
    <t>5-703-1987</t>
  </si>
  <si>
    <t>Participó en el Programa Formando al Capacitador, pretende crear y apoyar una red de formadores altamente calificados que adapten y multipliquen eficazmente a escala nacional los conocimientos y competencias adquiridos.</t>
  </si>
  <si>
    <t>Manuvis Mina</t>
  </si>
  <si>
    <t>8-876-780</t>
  </si>
  <si>
    <t>Analista de Intercambio de Información</t>
  </si>
  <si>
    <t>8-746-2034</t>
  </si>
  <si>
    <t>Coordinadora Técnica en temas de la Organización para la Cooperación y el Desarrollo Económico</t>
  </si>
  <si>
    <t>Participó en las Reuniones del Grupo de Expertos Organizada por la Oficina de las Naciones Unidas contra la Droga y el Delito (UNDOC).</t>
  </si>
  <si>
    <t>8-729-208</t>
  </si>
  <si>
    <t>Coordinadora Técnica en temas de GAFI-GAFILAT</t>
  </si>
  <si>
    <t xml:space="preserve">Montevideo, Uruguay </t>
  </si>
  <si>
    <t>Participó en Reuniones de la XLVIII Reunión de Grupo de Trabajo y Pleno de Representantes del Grupo de Acción Financiera de Latinoamérica (GAFILAT).</t>
  </si>
  <si>
    <t>Ricardo Solís</t>
  </si>
  <si>
    <t>8-406-681</t>
  </si>
  <si>
    <t>Asesor del Despacho del Director</t>
  </si>
  <si>
    <t>Estados Unidos, Washington</t>
  </si>
  <si>
    <t>Asistir a la Reunión  con el Jefe de la Oficina IRS CI (Oficina IRS Criminal Investigation) en el Departamento de Tesoro de los Estados Unidos de América (EE.UU.) que se realizara en la ciudad de Washington, DC Estados Unidos.</t>
  </si>
  <si>
    <t>8-723-1063</t>
  </si>
  <si>
    <t>Director General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</si>
</sst>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B/.&quot;* #,##0.00_-;\-&quot;B/.&quot;* #,##0.00_-;_-&quot;B/.&quot;* &quot;-&quot;??_-;_-@_-"/>
    <numFmt numFmtId="164" formatCode="#,##0.00\ _€"/>
    <numFmt numFmtId="165" formatCode="#,##0.00_ ;\-#,##0.00\ "/>
    <numFmt numFmtId="166" formatCode="&quot;B/.&quot;#,##0.00"/>
  </numFmts>
  <fonts count="33" x14ac:knownFonts="1">
    <font>
      <sz val="11"/>
      <color theme="1"/>
      <name val="Calibri"/>
      <family val="2"/>
      <scheme val="minor"/>
    </font>
    <font>
      <b/>
      <sz val="18"/>
      <name val="Arial"/>
      <family val="2"/>
    </font>
    <font>
      <b/>
      <sz val="10"/>
      <name val="Arial"/>
      <family val="2"/>
    </font>
    <font>
      <b/>
      <sz val="11"/>
      <color indexed="9"/>
      <name val="Arial"/>
      <family val="2"/>
    </font>
    <font>
      <sz val="10"/>
      <name val="Arial"/>
      <family val="2"/>
    </font>
    <font>
      <sz val="10"/>
      <color theme="1"/>
      <name val="Arial"/>
      <family val="2"/>
    </font>
    <font>
      <sz val="10"/>
      <name val="Book Antiqua"/>
      <family val="1"/>
    </font>
    <font>
      <sz val="11"/>
      <name val="Arial"/>
      <family val="2"/>
    </font>
    <font>
      <b/>
      <sz val="12"/>
      <name val="Arial"/>
      <family val="2"/>
    </font>
    <font>
      <b/>
      <sz val="12"/>
      <color indexed="9"/>
      <name val="Arial"/>
      <family val="2"/>
    </font>
    <font>
      <sz val="12"/>
      <name val="Arial"/>
      <family val="2"/>
    </font>
    <font>
      <sz val="9"/>
      <name val="Book Antiqua"/>
      <family val="1"/>
    </font>
    <font>
      <u/>
      <sz val="11"/>
      <color theme="10"/>
      <name val="Calibri"/>
      <family val="2"/>
      <scheme val="minor"/>
    </font>
    <font>
      <sz val="12"/>
      <name val="Arial Black"/>
      <family val="2"/>
    </font>
    <font>
      <sz val="10"/>
      <color theme="1"/>
      <name val="Calibri"/>
      <family val="2"/>
      <scheme val="minor"/>
    </font>
    <font>
      <u/>
      <sz val="10"/>
      <color theme="10"/>
      <name val="Calibri"/>
      <family val="2"/>
      <scheme val="minor"/>
    </font>
    <font>
      <sz val="12"/>
      <color theme="1"/>
      <name val="Arial"/>
      <family val="2"/>
    </font>
    <font>
      <b/>
      <sz val="16"/>
      <name val="Arial"/>
      <family val="2"/>
    </font>
    <font>
      <b/>
      <sz val="9"/>
      <color indexed="9"/>
      <name val="Arial"/>
      <family val="2"/>
    </font>
    <font>
      <sz val="9"/>
      <color theme="1"/>
      <name val="Arial"/>
      <family val="2"/>
    </font>
    <font>
      <sz val="9"/>
      <name val="Arial"/>
      <family val="2"/>
    </font>
    <font>
      <u/>
      <sz val="9"/>
      <color theme="10"/>
      <name val="Calibri"/>
      <family val="2"/>
      <scheme val="minor"/>
    </font>
    <font>
      <sz val="12"/>
      <color theme="0"/>
      <name val="Arial"/>
      <family val="2"/>
    </font>
    <font>
      <sz val="12"/>
      <color theme="0"/>
      <name val="Book Antiqua"/>
      <family val="1"/>
    </font>
    <font>
      <sz val="11"/>
      <color theme="1"/>
      <name val="Arial"/>
      <family val="2"/>
    </font>
    <font>
      <b/>
      <sz val="12"/>
      <color theme="0"/>
      <name val="Arial"/>
      <family val="2"/>
    </font>
    <font>
      <b/>
      <sz val="11"/>
      <color theme="0"/>
      <name val="Arial"/>
      <family val="2"/>
    </font>
    <font>
      <sz val="11"/>
      <color theme="0"/>
      <name val="Arial"/>
      <family val="2"/>
    </font>
    <font>
      <b/>
      <sz val="10"/>
      <color indexed="9"/>
      <name val="Arial"/>
      <family val="2"/>
    </font>
    <font>
      <u/>
      <sz val="10"/>
      <color indexed="12"/>
      <name val="Arial"/>
      <family val="2"/>
    </font>
    <font>
      <sz val="10"/>
      <name val="Calibri"/>
      <family val="2"/>
    </font>
    <font>
      <b/>
      <sz val="10"/>
      <color theme="0"/>
      <name val="Arial"/>
      <family val="2"/>
    </font>
    <font>
      <sz val="10"/>
      <color theme="0"/>
      <name val="Arial"/>
      <family val="2"/>
    </font>
  </fonts>
  <fills count="5">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3333FF"/>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6" fillId="0" borderId="0" xfId="0" applyFont="1"/>
    <xf numFmtId="0" fontId="3" fillId="2" borderId="0" xfId="0" applyFont="1" applyFill="1" applyBorder="1" applyAlignment="1">
      <alignment vertical="center"/>
    </xf>
    <xf numFmtId="0" fontId="3" fillId="2" borderId="5" xfId="0" applyFont="1" applyFill="1" applyBorder="1" applyAlignment="1">
      <alignment vertical="center"/>
    </xf>
    <xf numFmtId="4" fontId="3" fillId="2" borderId="2" xfId="0" applyNumberFormat="1" applyFont="1" applyFill="1" applyBorder="1" applyAlignment="1">
      <alignment horizontal="center"/>
    </xf>
    <xf numFmtId="4" fontId="6" fillId="0" borderId="0" xfId="0" applyNumberFormat="1" applyFont="1"/>
    <xf numFmtId="15" fontId="3" fillId="2" borderId="5" xfId="0" applyNumberFormat="1" applyFont="1" applyFill="1" applyBorder="1" applyAlignment="1">
      <alignment horizontal="center" vertical="center" wrapText="1"/>
    </xf>
    <xf numFmtId="0" fontId="4" fillId="0" borderId="0" xfId="0" applyFont="1"/>
    <xf numFmtId="0" fontId="9" fillId="2" borderId="6" xfId="0" applyFont="1" applyFill="1" applyBorder="1" applyAlignment="1">
      <alignment horizontal="center"/>
    </xf>
    <xf numFmtId="4" fontId="9" fillId="2" borderId="7" xfId="0" applyNumberFormat="1" applyFont="1" applyFill="1" applyBorder="1" applyAlignment="1">
      <alignment horizontal="center"/>
    </xf>
    <xf numFmtId="0" fontId="10" fillId="0" borderId="8" xfId="0" applyFont="1" applyFill="1" applyBorder="1" applyAlignment="1">
      <alignment horizontal="left"/>
    </xf>
    <xf numFmtId="0" fontId="10" fillId="0" borderId="8" xfId="0" applyFont="1" applyFill="1" applyBorder="1"/>
    <xf numFmtId="0" fontId="9" fillId="2" borderId="10" xfId="0" applyFont="1" applyFill="1" applyBorder="1" applyAlignment="1">
      <alignment horizontal="left"/>
    </xf>
    <xf numFmtId="0" fontId="11" fillId="0" borderId="0" xfId="0" applyFont="1"/>
    <xf numFmtId="0" fontId="4" fillId="0" borderId="0" xfId="0" applyFont="1" applyFill="1" applyBorder="1" applyAlignment="1">
      <alignment horizontal="center"/>
    </xf>
    <xf numFmtId="15" fontId="5" fillId="0" borderId="0" xfId="0" applyNumberFormat="1" applyFont="1" applyFill="1" applyBorder="1" applyAlignment="1">
      <alignment horizontal="center" wrapText="1"/>
    </xf>
    <xf numFmtId="15" fontId="4" fillId="0" borderId="0" xfId="0" applyNumberFormat="1" applyFont="1" applyFill="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wrapText="1"/>
    </xf>
    <xf numFmtId="44" fontId="4" fillId="0" borderId="4" xfId="0" applyNumberFormat="1" applyFont="1" applyFill="1" applyBorder="1" applyAlignment="1">
      <alignment horizontal="center"/>
    </xf>
    <xf numFmtId="2" fontId="4" fillId="0" borderId="3" xfId="0" applyNumberFormat="1" applyFont="1" applyFill="1" applyBorder="1" applyAlignment="1">
      <alignment horizontal="center"/>
    </xf>
    <xf numFmtId="4" fontId="4" fillId="0" borderId="3" xfId="0" applyNumberFormat="1" applyFont="1" applyBorder="1" applyAlignment="1">
      <alignment horizontal="center" vertical="center"/>
    </xf>
    <xf numFmtId="0" fontId="7" fillId="0" borderId="5" xfId="0" applyFont="1" applyFill="1" applyBorder="1" applyAlignment="1">
      <alignment horizontal="left" vertical="top" wrapText="1"/>
    </xf>
    <xf numFmtId="0"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165" fontId="10" fillId="0" borderId="9" xfId="0" applyNumberFormat="1" applyFont="1" applyFill="1" applyBorder="1" applyAlignment="1">
      <alignment horizontal="right"/>
    </xf>
    <xf numFmtId="0" fontId="8" fillId="0" borderId="0" xfId="0" applyFont="1" applyAlignment="1">
      <alignment horizontal="center"/>
    </xf>
    <xf numFmtId="15"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8" xfId="0" applyFont="1" applyFill="1" applyBorder="1" applyAlignment="1">
      <alignment vertical="center" wrapText="1"/>
    </xf>
    <xf numFmtId="0" fontId="10" fillId="0" borderId="8" xfId="0" applyFont="1" applyFill="1" applyBorder="1" applyAlignment="1">
      <alignment wrapText="1"/>
    </xf>
    <xf numFmtId="0" fontId="4" fillId="3" borderId="3" xfId="0" applyNumberFormat="1" applyFont="1" applyFill="1" applyBorder="1" applyAlignment="1">
      <alignment horizontal="center" vertical="center" wrapText="1"/>
    </xf>
    <xf numFmtId="15" fontId="4" fillId="3" borderId="3" xfId="0" applyNumberFormat="1" applyFont="1" applyFill="1" applyBorder="1" applyAlignment="1">
      <alignment horizontal="center" vertical="center" wrapText="1"/>
    </xf>
    <xf numFmtId="15" fontId="3" fillId="2" borderId="2" xfId="0" applyNumberFormat="1" applyFont="1" applyFill="1" applyBorder="1" applyAlignment="1">
      <alignment horizontal="center" vertical="center" wrapText="1"/>
    </xf>
    <xf numFmtId="15"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5" fontId="11" fillId="0" borderId="0" xfId="0" applyNumberFormat="1" applyFont="1"/>
    <xf numFmtId="164" fontId="9" fillId="2" borderId="11" xfId="0" applyNumberFormat="1" applyFont="1" applyFill="1" applyBorder="1" applyAlignment="1"/>
    <xf numFmtId="4" fontId="12" fillId="3" borderId="2" xfId="1" applyNumberForma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4" fontId="6" fillId="0" borderId="0" xfId="0" applyNumberFormat="1" applyFont="1" applyAlignment="1"/>
    <xf numFmtId="0" fontId="10" fillId="0" borderId="12" xfId="0" applyFont="1" applyFill="1" applyBorder="1" applyAlignment="1">
      <alignment wrapText="1"/>
    </xf>
    <xf numFmtId="165" fontId="10" fillId="0" borderId="13" xfId="0" applyNumberFormat="1" applyFont="1" applyFill="1" applyBorder="1" applyAlignment="1">
      <alignment horizontal="right"/>
    </xf>
    <xf numFmtId="0" fontId="13" fillId="0" borderId="0" xfId="0" applyFont="1"/>
    <xf numFmtId="0" fontId="5" fillId="3"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4" fontId="5" fillId="3"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14" fillId="0" borderId="2" xfId="0" applyFont="1" applyBorder="1" applyAlignment="1">
      <alignment vertical="center"/>
    </xf>
    <xf numFmtId="4" fontId="15" fillId="3" borderId="2" xfId="1" applyNumberFormat="1" applyFont="1" applyFill="1" applyBorder="1" applyAlignment="1">
      <alignment horizontal="center" vertical="center" wrapText="1"/>
    </xf>
    <xf numFmtId="15" fontId="5"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4" fontId="3" fillId="2" borderId="3" xfId="0" applyNumberFormat="1" applyFont="1" applyFill="1" applyBorder="1" applyAlignment="1">
      <alignment horizontal="center"/>
    </xf>
    <xf numFmtId="15" fontId="3" fillId="2" borderId="14"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xf>
    <xf numFmtId="15" fontId="10" fillId="0" borderId="2" xfId="0" applyNumberFormat="1" applyFont="1" applyFill="1" applyBorder="1" applyAlignment="1">
      <alignment horizontal="center" vertical="center"/>
    </xf>
    <xf numFmtId="15"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vertical="center" wrapText="1"/>
    </xf>
    <xf numFmtId="4" fontId="16" fillId="3"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4" fontId="12" fillId="3" borderId="2" xfId="1" applyNumberFormat="1" applyFill="1" applyBorder="1" applyAlignment="1" applyProtection="1">
      <alignment horizontal="center" vertical="center" wrapText="1"/>
    </xf>
    <xf numFmtId="0" fontId="12" fillId="0" borderId="2" xfId="1" applyBorder="1" applyAlignment="1" applyProtection="1">
      <alignment horizontal="center" vertical="center"/>
    </xf>
    <xf numFmtId="0" fontId="16" fillId="3" borderId="3" xfId="0" applyNumberFormat="1" applyFont="1" applyFill="1" applyBorder="1" applyAlignment="1">
      <alignment horizontal="center" vertical="center" wrapText="1"/>
    </xf>
    <xf numFmtId="4" fontId="10"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0" fillId="0" borderId="2" xfId="0" applyFont="1" applyBorder="1" applyAlignment="1">
      <alignment horizontal="left" vertical="center" wrapText="1"/>
    </xf>
    <xf numFmtId="15" fontId="18" fillId="2" borderId="2" xfId="0" applyNumberFormat="1" applyFont="1" applyFill="1" applyBorder="1" applyAlignment="1">
      <alignment horizontal="center" vertical="center" wrapText="1"/>
    </xf>
    <xf numFmtId="15" fontId="18" fillId="2" borderId="5"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4" fontId="18" fillId="2" borderId="1"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15"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4" fontId="19" fillId="3" borderId="2" xfId="0" applyNumberFormat="1" applyFont="1" applyFill="1" applyBorder="1" applyAlignment="1">
      <alignment horizontal="center" vertical="center" wrapText="1"/>
    </xf>
    <xf numFmtId="4" fontId="21" fillId="3" borderId="2" xfId="1" applyNumberFormat="1" applyFont="1" applyFill="1" applyBorder="1" applyAlignment="1">
      <alignment horizontal="center" vertical="center" wrapText="1"/>
    </xf>
    <xf numFmtId="15" fontId="20" fillId="3" borderId="3" xfId="0" applyNumberFormat="1" applyFont="1" applyFill="1" applyBorder="1" applyAlignment="1">
      <alignment horizontal="center" vertical="center" wrapText="1"/>
    </xf>
    <xf numFmtId="15" fontId="20" fillId="3" borderId="2" xfId="0" applyNumberFormat="1" applyFont="1" applyFill="1" applyBorder="1" applyAlignment="1">
      <alignment horizontal="center" vertical="center" wrapText="1"/>
    </xf>
    <xf numFmtId="0" fontId="20" fillId="3" borderId="2" xfId="0" applyFont="1" applyFill="1" applyBorder="1" applyAlignment="1">
      <alignment horizontal="left" vertical="center" wrapText="1"/>
    </xf>
    <xf numFmtId="4" fontId="20" fillId="3" borderId="2" xfId="0" applyNumberFormat="1" applyFont="1" applyFill="1" applyBorder="1" applyAlignment="1">
      <alignment horizontal="center" vertical="center" wrapText="1"/>
    </xf>
    <xf numFmtId="0" fontId="12" fillId="0" borderId="2" xfId="1" applyBorder="1" applyAlignment="1">
      <alignment horizontal="center" vertical="center"/>
    </xf>
    <xf numFmtId="0" fontId="20" fillId="3"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wrapText="1"/>
    </xf>
    <xf numFmtId="0" fontId="19" fillId="0" borderId="0" xfId="0" applyFont="1" applyAlignment="1">
      <alignment vertical="center" wrapText="1"/>
    </xf>
    <xf numFmtId="0" fontId="19" fillId="0" borderId="2" xfId="0" applyFont="1" applyBorder="1" applyAlignment="1">
      <alignment vertical="center" wrapText="1"/>
    </xf>
    <xf numFmtId="0" fontId="18" fillId="2" borderId="0" xfId="0" applyFont="1" applyFill="1" applyBorder="1" applyAlignment="1">
      <alignment vertical="center"/>
    </xf>
    <xf numFmtId="0" fontId="18" fillId="2" borderId="5" xfId="0" applyFont="1" applyFill="1" applyBorder="1" applyAlignment="1">
      <alignment vertical="center"/>
    </xf>
    <xf numFmtId="4" fontId="18" fillId="2" borderId="3"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0" fontId="4" fillId="3" borderId="2" xfId="0" applyFont="1" applyFill="1" applyBorder="1" applyAlignment="1">
      <alignment horizontal="left" vertical="center"/>
    </xf>
    <xf numFmtId="2"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 fontId="4" fillId="0" borderId="2" xfId="0" applyNumberFormat="1"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4" fontId="12" fillId="0" borderId="2" xfId="1" applyNumberFormat="1" applyBorder="1" applyAlignment="1" applyProtection="1">
      <alignment horizontal="center" vertical="center"/>
    </xf>
    <xf numFmtId="0"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4" fontId="22" fillId="4" borderId="2" xfId="0" applyNumberFormat="1" applyFont="1" applyFill="1" applyBorder="1" applyAlignment="1">
      <alignment horizontal="center" vertical="center" wrapText="1"/>
    </xf>
    <xf numFmtId="4" fontId="22" fillId="4" borderId="2" xfId="0" applyNumberFormat="1" applyFont="1" applyFill="1" applyBorder="1" applyAlignment="1">
      <alignment horizontal="center" vertical="center"/>
    </xf>
    <xf numFmtId="0" fontId="23" fillId="4" borderId="2" xfId="0" applyFont="1" applyFill="1" applyBorder="1"/>
    <xf numFmtId="0" fontId="6" fillId="0" borderId="0" xfId="0" applyFont="1" applyBorder="1" applyAlignment="1"/>
    <xf numFmtId="0" fontId="6" fillId="0" borderId="0" xfId="0" applyFont="1" applyBorder="1" applyAlignment="1">
      <alignment horizont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166"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5"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wrapText="1"/>
    </xf>
    <xf numFmtId="2"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15" fontId="7" fillId="3"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15" fontId="7"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3" borderId="15" xfId="0" applyFont="1" applyFill="1" applyBorder="1" applyAlignment="1">
      <alignment horizontal="left" vertical="center" wrapText="1"/>
    </xf>
    <xf numFmtId="4" fontId="27" fillId="4" borderId="2" xfId="0" applyNumberFormat="1" applyFont="1" applyFill="1" applyBorder="1" applyAlignment="1">
      <alignment horizontal="center" vertical="center" wrapText="1"/>
    </xf>
    <xf numFmtId="4" fontId="27" fillId="4" borderId="2" xfId="0" applyNumberFormat="1" applyFont="1" applyFill="1" applyBorder="1" applyAlignment="1">
      <alignment horizontal="center" vertical="center"/>
    </xf>
    <xf numFmtId="44" fontId="7" fillId="3" borderId="2" xfId="0" applyNumberFormat="1" applyFont="1" applyFill="1" applyBorder="1" applyAlignment="1">
      <alignment horizontal="center" vertical="center" wrapText="1"/>
    </xf>
    <xf numFmtId="0" fontId="4" fillId="3" borderId="15" xfId="0" applyNumberFormat="1" applyFont="1" applyFill="1" applyBorder="1" applyAlignment="1">
      <alignment horizontal="center" wrapText="1"/>
    </xf>
    <xf numFmtId="15" fontId="4" fillId="0" borderId="15" xfId="0" applyNumberFormat="1" applyFont="1" applyFill="1" applyBorder="1" applyAlignment="1">
      <alignment horizontal="center" wrapText="1"/>
    </xf>
    <xf numFmtId="0" fontId="5" fillId="0" borderId="15" xfId="0" applyFont="1" applyFill="1" applyBorder="1" applyAlignment="1">
      <alignment horizontal="center" wrapText="1"/>
    </xf>
    <xf numFmtId="0" fontId="4" fillId="0" borderId="15" xfId="0" applyFont="1" applyFill="1" applyBorder="1" applyAlignment="1">
      <alignment horizontal="center" wrapText="1"/>
    </xf>
    <xf numFmtId="0" fontId="5" fillId="0" borderId="2" xfId="0" applyFont="1" applyFill="1" applyBorder="1" applyAlignment="1">
      <alignment horizontal="center" wrapText="1"/>
    </xf>
    <xf numFmtId="0" fontId="4" fillId="0" borderId="15" xfId="0" applyFont="1" applyFill="1" applyBorder="1" applyAlignment="1">
      <alignment horizontal="center"/>
    </xf>
    <xf numFmtId="0" fontId="4" fillId="3" borderId="15" xfId="0" applyFont="1" applyFill="1" applyBorder="1" applyAlignment="1">
      <alignment horizontal="left" wrapText="1"/>
    </xf>
    <xf numFmtId="4" fontId="4" fillId="3" borderId="2" xfId="0" applyNumberFormat="1" applyFont="1" applyFill="1" applyBorder="1" applyAlignment="1">
      <alignment horizontal="center" wrapText="1"/>
    </xf>
    <xf numFmtId="49" fontId="4" fillId="3" borderId="2" xfId="0" applyNumberFormat="1" applyFont="1" applyFill="1" applyBorder="1" applyAlignment="1">
      <alignment horizontal="center" wrapText="1"/>
    </xf>
    <xf numFmtId="0" fontId="6" fillId="0" borderId="0" xfId="0" applyFont="1" applyAlignment="1"/>
    <xf numFmtId="0" fontId="6" fillId="0" borderId="0" xfId="0" applyFont="1" applyAlignment="1">
      <alignment horizontal="center"/>
    </xf>
    <xf numFmtId="49" fontId="4" fillId="0" borderId="2" xfId="0" applyNumberFormat="1" applyFont="1" applyFill="1" applyBorder="1" applyAlignment="1">
      <alignment horizontal="center" vertical="center" wrapText="1"/>
    </xf>
    <xf numFmtId="0" fontId="4" fillId="3" borderId="0" xfId="0" applyFont="1" applyFill="1" applyAlignment="1">
      <alignment horizontal="center" vertical="center"/>
    </xf>
    <xf numFmtId="0" fontId="5" fillId="0" borderId="2" xfId="0" applyFont="1" applyBorder="1" applyAlignment="1">
      <alignment horizontal="center" vertical="center" wrapText="1"/>
    </xf>
    <xf numFmtId="15" fontId="28" fillId="2" borderId="2"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166" fontId="28" fillId="2" borderId="2" xfId="0" applyNumberFormat="1" applyFont="1" applyFill="1" applyBorder="1" applyAlignment="1">
      <alignment horizontal="center" vertical="center" wrapText="1"/>
    </xf>
    <xf numFmtId="4" fontId="28" fillId="2"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2" fontId="4" fillId="0" borderId="2" xfId="0" applyNumberFormat="1" applyFont="1" applyFill="1" applyBorder="1" applyAlignment="1">
      <alignment horizontal="center" vertical="center" wrapText="1"/>
    </xf>
    <xf numFmtId="4" fontId="12" fillId="0" borderId="2" xfId="1" applyNumberFormat="1" applyFill="1" applyBorder="1" applyAlignment="1" applyProtection="1">
      <alignment horizontal="center" vertical="center" wrapText="1"/>
    </xf>
    <xf numFmtId="4" fontId="29" fillId="3" borderId="2" xfId="1" applyNumberFormat="1" applyFont="1" applyFill="1" applyBorder="1" applyAlignment="1" applyProtection="1">
      <alignment horizontal="center" vertical="center" wrapText="1"/>
    </xf>
    <xf numFmtId="4" fontId="32" fillId="4" borderId="2" xfId="0" applyNumberFormat="1" applyFont="1" applyFill="1" applyBorder="1" applyAlignment="1">
      <alignment horizontal="center" vertical="center" wrapText="1"/>
    </xf>
    <xf numFmtId="4" fontId="32" fillId="4" borderId="2"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1" fillId="0" borderId="0" xfId="0" applyFont="1" applyBorder="1" applyAlignment="1">
      <alignment horizontal="center"/>
    </xf>
    <xf numFmtId="0" fontId="31" fillId="4" borderId="15" xfId="0" applyFont="1" applyFill="1" applyBorder="1" applyAlignment="1">
      <alignment horizontal="left" vertical="center" wrapText="1"/>
    </xf>
    <xf numFmtId="0" fontId="26" fillId="4" borderId="15"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xf>
    <xf numFmtId="0" fontId="25" fillId="4" borderId="15" xfId="0" applyFont="1" applyFill="1" applyBorder="1" applyAlignment="1">
      <alignment horizontal="left" vertical="center" wrapText="1"/>
    </xf>
    <xf numFmtId="0" fontId="1" fillId="0" borderId="17" xfId="0" applyFont="1" applyBorder="1" applyAlignment="1">
      <alignment horizontal="center"/>
    </xf>
    <xf numFmtId="0" fontId="25" fillId="4" borderId="16" xfId="0" applyFont="1" applyFill="1" applyBorder="1" applyAlignment="1">
      <alignment horizontal="left" vertical="center" wrapText="1"/>
    </xf>
    <xf numFmtId="0" fontId="8"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201084</xdr:rowOff>
    </xdr:from>
    <xdr:to>
      <xdr:col>3</xdr:col>
      <xdr:colOff>742950</xdr:colOff>
      <xdr:row>2</xdr:row>
      <xdr:rowOff>172508</xdr:rowOff>
    </xdr:to>
    <xdr:pic>
      <xdr:nvPicPr>
        <xdr:cNvPr id="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1084"/>
          <a:ext cx="2821517" cy="458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84669</xdr:colOff>
      <xdr:row>18</xdr:row>
      <xdr:rowOff>190500</xdr:rowOff>
    </xdr:from>
    <xdr:to>
      <xdr:col>3</xdr:col>
      <xdr:colOff>813066</xdr:colOff>
      <xdr:row>20</xdr:row>
      <xdr:rowOff>95250</xdr:rowOff>
    </xdr:to>
    <xdr:pic>
      <xdr:nvPicPr>
        <xdr:cNvPr id="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9" y="7704667"/>
          <a:ext cx="2845064" cy="39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46566</xdr:colOff>
      <xdr:row>38</xdr:row>
      <xdr:rowOff>74083</xdr:rowOff>
    </xdr:from>
    <xdr:to>
      <xdr:col>3</xdr:col>
      <xdr:colOff>456697</xdr:colOff>
      <xdr:row>39</xdr:row>
      <xdr:rowOff>158751</xdr:rowOff>
    </xdr:to>
    <xdr:pic>
      <xdr:nvPicPr>
        <xdr:cNvPr id="1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66" y="16626416"/>
          <a:ext cx="2526798"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94194</xdr:colOff>
      <xdr:row>51</xdr:row>
      <xdr:rowOff>171451</xdr:rowOff>
    </xdr:from>
    <xdr:to>
      <xdr:col>3</xdr:col>
      <xdr:colOff>613832</xdr:colOff>
      <xdr:row>53</xdr:row>
      <xdr:rowOff>0</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94" y="23031451"/>
          <a:ext cx="2636305" cy="336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169333</xdr:colOff>
      <xdr:row>73</xdr:row>
      <xdr:rowOff>288774</xdr:rowOff>
    </xdr:from>
    <xdr:to>
      <xdr:col>3</xdr:col>
      <xdr:colOff>539750</xdr:colOff>
      <xdr:row>75</xdr:row>
      <xdr:rowOff>84667</xdr:rowOff>
    </xdr:to>
    <xdr:pic>
      <xdr:nvPicPr>
        <xdr:cNvPr id="8"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33" y="29615191"/>
          <a:ext cx="2487084" cy="452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53974</xdr:colOff>
      <xdr:row>95</xdr:row>
      <xdr:rowOff>110371</xdr:rowOff>
    </xdr:from>
    <xdr:ext cx="3311525" cy="528124"/>
    <xdr:pic>
      <xdr:nvPicPr>
        <xdr:cNvPr id="1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4" y="37861121"/>
          <a:ext cx="3311525" cy="52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57150</xdr:colOff>
      <xdr:row>116</xdr:row>
      <xdr:rowOff>181430</xdr:rowOff>
    </xdr:from>
    <xdr:to>
      <xdr:col>4</xdr:col>
      <xdr:colOff>190500</xdr:colOff>
      <xdr:row>117</xdr:row>
      <xdr:rowOff>306917</xdr:rowOff>
    </xdr:to>
    <xdr:pic>
      <xdr:nvPicPr>
        <xdr:cNvPr id="10"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6569430"/>
          <a:ext cx="3668183" cy="506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116415</xdr:colOff>
      <xdr:row>136</xdr:row>
      <xdr:rowOff>285749</xdr:rowOff>
    </xdr:from>
    <xdr:to>
      <xdr:col>4</xdr:col>
      <xdr:colOff>1086907</xdr:colOff>
      <xdr:row>138</xdr:row>
      <xdr:rowOff>179916</xdr:rowOff>
    </xdr:to>
    <xdr:pic>
      <xdr:nvPicPr>
        <xdr:cNvPr id="14"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5" y="67341749"/>
          <a:ext cx="4505325"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20411</xdr:colOff>
      <xdr:row>145</xdr:row>
      <xdr:rowOff>254967</xdr:rowOff>
    </xdr:from>
    <xdr:to>
      <xdr:col>4</xdr:col>
      <xdr:colOff>1123950</xdr:colOff>
      <xdr:row>147</xdr:row>
      <xdr:rowOff>105834</xdr:rowOff>
    </xdr:to>
    <xdr:pic>
      <xdr:nvPicPr>
        <xdr:cNvPr id="1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1" y="69819217"/>
          <a:ext cx="4638372" cy="485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165</xdr:row>
      <xdr:rowOff>226786</xdr:rowOff>
    </xdr:from>
    <xdr:to>
      <xdr:col>3</xdr:col>
      <xdr:colOff>1164166</xdr:colOff>
      <xdr:row>167</xdr:row>
      <xdr:rowOff>211667</xdr:rowOff>
    </xdr:to>
    <xdr:pic>
      <xdr:nvPicPr>
        <xdr:cNvPr id="1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7358119"/>
          <a:ext cx="3185583" cy="492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85726</xdr:colOff>
      <xdr:row>190</xdr:row>
      <xdr:rowOff>142875</xdr:rowOff>
    </xdr:from>
    <xdr:to>
      <xdr:col>3</xdr:col>
      <xdr:colOff>962025</xdr:colOff>
      <xdr:row>192</xdr:row>
      <xdr:rowOff>137585</xdr:rowOff>
    </xdr:to>
    <xdr:pic>
      <xdr:nvPicPr>
        <xdr:cNvPr id="18"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6" y="87307208"/>
          <a:ext cx="2992966" cy="502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210</xdr:row>
      <xdr:rowOff>136071</xdr:rowOff>
    </xdr:from>
    <xdr:to>
      <xdr:col>5</xdr:col>
      <xdr:colOff>771525</xdr:colOff>
      <xdr:row>212</xdr:row>
      <xdr:rowOff>116417</xdr:rowOff>
    </xdr:to>
    <xdr:pic>
      <xdr:nvPicPr>
        <xdr:cNvPr id="1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167" y="94909821"/>
          <a:ext cx="4983691" cy="58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2238375</xdr:colOff>
      <xdr:row>3</xdr:row>
      <xdr:rowOff>19165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238375" cy="51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104775</xdr:rowOff>
    </xdr:from>
    <xdr:to>
      <xdr:col>0</xdr:col>
      <xdr:colOff>2238375</xdr:colOff>
      <xdr:row>3</xdr:row>
      <xdr:rowOff>19165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238375" cy="51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C:\Users\kcunanpio\AppData\Local\Microsoft\Windows\INetCache\Content.Outlook\AppData\Local\Microsoft\Windows\INetCache\Content.Outlook\45KJ97H7\Viajes\Informe%20Sustantivos%20-%20Marzo\Informe%20Sustantivo%20-%20Judith%20Hern&#225;ndez.pdf" TargetMode="External"/><Relationship Id="rId18" Type="http://schemas.openxmlformats.org/officeDocument/2006/relationships/hyperlink" Target="../Marzo/Viajes/Informes%20Sustantivos%20-%20Marzo/Informe%20Sustantivo%20-%20H&#233;ctor%20Alexander.pdf" TargetMode="External"/><Relationship Id="rId26" Type="http://schemas.openxmlformats.org/officeDocument/2006/relationships/hyperlink" Target="../Mayo/Informes%20Ssutantivos%20-%20Junio/Informe%20Sustantivo%20-%20Yanis%20Rodr&#237;guez.pdf" TargetMode="External"/><Relationship Id="rId39" Type="http://schemas.openxmlformats.org/officeDocument/2006/relationships/hyperlink" Target="../Mayo/Informes%20Ssutantivos%20-%20Junio/Informe%20Sustantivo%20-%20Michelle%20Gonz&#225;lez.pdf" TargetMode="External"/><Relationship Id="rId21" Type="http://schemas.openxmlformats.org/officeDocument/2006/relationships/hyperlink" Target="../Abril/Viajes/Informes%20Sustantivos%20-%20Mayo/Informe%20Sustantivo%20-%20Alexandra%20Marotta.pdf" TargetMode="External"/><Relationship Id="rId34" Type="http://schemas.openxmlformats.org/officeDocument/2006/relationships/hyperlink" Target="../Mayo/Informes%20Ssutantivos%20-%20Junio/Informe%20Sustantivo%20-%20Alexandra%20Marotta.pdf" TargetMode="External"/><Relationship Id="rId42" Type="http://schemas.openxmlformats.org/officeDocument/2006/relationships/hyperlink" Target="../Mayo/Informes%20Ssutantivos%20-%20Junio/Informe%20Sustantivo%20-%20Dilia%20Palma.pdf" TargetMode="External"/><Relationship Id="rId47" Type="http://schemas.openxmlformats.org/officeDocument/2006/relationships/hyperlink" Target="../Junio/Viajes/Informes%20Sustativos%20-%20Julio/Informe%20Sustantivo%20-%20Tatiana%20Alem&#225;n.pdf" TargetMode="External"/><Relationship Id="rId50" Type="http://schemas.openxmlformats.org/officeDocument/2006/relationships/hyperlink" Target="../Julio/Informe%20Sustantivo%20-%20Jorge%20Almengor.pdf" TargetMode="External"/><Relationship Id="rId55" Type="http://schemas.openxmlformats.org/officeDocument/2006/relationships/hyperlink" Target="../Agosto/Informe%20Sustantivo%20-%20Mauricio%20Moreno.pdf" TargetMode="External"/><Relationship Id="rId63" Type="http://schemas.openxmlformats.org/officeDocument/2006/relationships/hyperlink" Target="../Septiembre/Viajes/Informe%20Ssutantivo%20-%20Octubre/Informe%20Sustantivo%20-%20Tiffany%20Reyes.pdf" TargetMode="External"/><Relationship Id="rId68" Type="http://schemas.openxmlformats.org/officeDocument/2006/relationships/hyperlink" Target="../Septiembre/Viajes/Informe%20Ssutantivo%20-%20Octubre/Informe%20Sustantivo%20-%20Aristides%20Hern&#225;ndez.pdf" TargetMode="External"/><Relationship Id="rId76" Type="http://schemas.openxmlformats.org/officeDocument/2006/relationships/hyperlink" Target="../Octubre/Viajes/Informes%20Sustantivos%20-%20Noviembre/Informe%20Sustantivo%20-%20Arisa%20Vald&#233;s.pdf" TargetMode="External"/><Relationship Id="rId84" Type="http://schemas.openxmlformats.org/officeDocument/2006/relationships/hyperlink" Target="../Noviembre/Viajes/Informes%20Sustantivos%20-%20Diciembre/Informe%20Sustantivo%20-%20Publio%20De%20Gracia.pdf" TargetMode="External"/><Relationship Id="rId89" Type="http://schemas.openxmlformats.org/officeDocument/2006/relationships/printerSettings" Target="../printerSettings/printerSettings1.bin"/><Relationship Id="rId7" Type="http://schemas.openxmlformats.org/officeDocument/2006/relationships/hyperlink" Target="../Informe%20Sustantivo%20-%20Isabel%20Vecchio.pdf" TargetMode="External"/><Relationship Id="rId71" Type="http://schemas.openxmlformats.org/officeDocument/2006/relationships/hyperlink" Target="../Septiembre/Viajes/Informe%20Ssutantivo%20-%20Octubre/Informe%20Sustantivo%20-%20Aristides%20Hern&#225;ndez.pdf" TargetMode="External"/><Relationship Id="rId2" Type="http://schemas.openxmlformats.org/officeDocument/2006/relationships/hyperlink" Target="../../../../../../../Users/zcastillo/Desktop/Informes%20Sustantivo%20-%20Galileo%20Sol&#237;s.pdf" TargetMode="External"/><Relationship Id="rId16" Type="http://schemas.openxmlformats.org/officeDocument/2006/relationships/hyperlink" Target="../AppData/Users/zcastillo/Desktop/Informe%20Sustantivo%20-%20Iraida%20barrios.pdf" TargetMode="External"/><Relationship Id="rId29" Type="http://schemas.openxmlformats.org/officeDocument/2006/relationships/hyperlink" Target="../Mayo/Informes%20Ssutantivos%20-%20Junio/Informe%20Sustantivo%20-%20Isabel%20Vechhio.pdf" TargetMode="External"/><Relationship Id="rId11" Type="http://schemas.openxmlformats.org/officeDocument/2006/relationships/hyperlink" Target="file:///C:\Users\kcunanpio\AppData\Local\Microsoft\Windows\INetCache\Content.Outlook\UFMT7YXH\Viajes\Informe%20Sustantivos%20-%20Marzo\Informe%20Sustantivo%20-%20Dilia%20Palma.pdf" TargetMode="External"/><Relationship Id="rId24" Type="http://schemas.openxmlformats.org/officeDocument/2006/relationships/hyperlink" Target="../Abril/Viajes/Informes%20Sustantivos%20-%20Mayo/Informe%20Sustantivo%20-%20Fernanda%20Caton.pdf" TargetMode="External"/><Relationship Id="rId32" Type="http://schemas.openxmlformats.org/officeDocument/2006/relationships/hyperlink" Target="../Mayo/Informes%20Ssutantivos%20-%20Junio/Informe%20Sustantivo%20-%20Jorge%20Almengor.pdf" TargetMode="External"/><Relationship Id="rId37" Type="http://schemas.openxmlformats.org/officeDocument/2006/relationships/hyperlink" Target="../Mayo/Informes%20Ssutantivos%20-%20Junio/Informe%20Sustantivo%20-%20H&#233;ctor%20Alexander.pdf" TargetMode="External"/><Relationship Id="rId40" Type="http://schemas.openxmlformats.org/officeDocument/2006/relationships/hyperlink" Target="../Mayo/Informes%20Ssutantivos%20-%20Junio/Informe%20Sustantivo%20-%20Margie-Lys%20Jaime.pdf" TargetMode="External"/><Relationship Id="rId45" Type="http://schemas.openxmlformats.org/officeDocument/2006/relationships/hyperlink" Target="../Junio/Viajes/Informes%20Sustativos%20-%20Julio/Informe%20Sustantivo%20-%20Galileo%20Sol&#237;s.pdf" TargetMode="External"/><Relationship Id="rId53" Type="http://schemas.openxmlformats.org/officeDocument/2006/relationships/hyperlink" Target="../Agosto/Informe%20Sustantivo%20-%20Margie-Lys%20Jaime.pdf" TargetMode="External"/><Relationship Id="rId58" Type="http://schemas.openxmlformats.org/officeDocument/2006/relationships/hyperlink" Target="../AppData/Local/Microsoft/Windows/INetCache/Content.Outlook/AppData/Local/Microsoft/Windows/INetCache/Content.Outlook/AppData/Local/Microsoft/Windows/INetCache/Content.Outlook/AppData/Local/Microsoft/Windows/INetCache/Content.Outlook/AppData/Local/Microsoft/Windows/INetCache/Content.Outlook/23ZPC713/Viajes/Informes%20Sustativos%20-%20Julio/Informe%20Sustantivo%20-%20Yasmin%20Gonz&#225;lez.pdf" TargetMode="External"/><Relationship Id="rId66" Type="http://schemas.openxmlformats.org/officeDocument/2006/relationships/hyperlink" Target="../Septiembre/Viajes/Informe%20Ssutantivo%20-%20Octubre/Informe%20Sustantivo%20-%20Aristides%20Hern&#225;ndez.pdf" TargetMode="External"/><Relationship Id="rId74" Type="http://schemas.openxmlformats.org/officeDocument/2006/relationships/hyperlink" Target="../Octubre/Viajes/Informes%20Sustantivos%20-%20Noviembre/Informe%20Sustantivo%20-%20H&#233;ctor%20Alexander.pdf" TargetMode="External"/><Relationship Id="rId79" Type="http://schemas.openxmlformats.org/officeDocument/2006/relationships/hyperlink" Target="../Octubre/Viajes/Informes%20Sustantivos%20-%20Noviembre/Informe%20Sustantivo%20-%20Virgilia%20Calderon.pdf" TargetMode="External"/><Relationship Id="rId87" Type="http://schemas.openxmlformats.org/officeDocument/2006/relationships/hyperlink" Target="../Noviembre/Viajes/Informes%20Sustantivos%20-%20Diciembre/Informe%20Sustantivo%20-%20Leydis%20Murillo.pdf" TargetMode="External"/><Relationship Id="rId5" Type="http://schemas.openxmlformats.org/officeDocument/2006/relationships/hyperlink" Target="../../../../../../../Users/zcastillo/Desktop/Informe%20Sustantivo%20-%20Mart&#237;n%20Barciela.pdf" TargetMode="External"/><Relationship Id="rId61" Type="http://schemas.openxmlformats.org/officeDocument/2006/relationships/hyperlink" Target="../Septiembre/Viajes/Informe%20Ssutantivo%20-%20Octubre/Informe%20Sustantivo%20-%20Jos&#233;%20Racine.pdf" TargetMode="External"/><Relationship Id="rId82" Type="http://schemas.openxmlformats.org/officeDocument/2006/relationships/hyperlink" Target="../Noviembre/Viajes/Informes%20Sustantivos%20-%20Diciembre/Informe%20Sustantivo%20-%20Leydis%20Murillo.pdf" TargetMode="External"/><Relationship Id="rId90" Type="http://schemas.openxmlformats.org/officeDocument/2006/relationships/drawing" Target="../drawings/drawing1.xml"/><Relationship Id="rId19" Type="http://schemas.openxmlformats.org/officeDocument/2006/relationships/hyperlink" Target="../Abril/Viajes/Informes%20Sustantivos%20-%20Mayo/Informe%20Sustantivo%20-%20Carlos%20Ledezma.pdf" TargetMode="External"/><Relationship Id="rId4" Type="http://schemas.openxmlformats.org/officeDocument/2006/relationships/hyperlink" Target="../../../../../../../Users/zcastillo/Desktop/Informe%20Sustantivo%20-%20Margie-Lys%20Jaime.pdf" TargetMode="External"/><Relationship Id="rId9" Type="http://schemas.openxmlformats.org/officeDocument/2006/relationships/hyperlink" Target="file:///C:\Users\kcunanpio\AppData\Local\Microsoft\Windows\INetCache\Content.Outlook\AppData\Local\Microsoft\Windows\INetCache\Content.Outlook\45KJ97H7\Viajes\Informe%20Sustantivos%20-%20Marzo\Informe%20Sustantivo%20-%20Vivian%20Vald&#233;s.pdf" TargetMode="External"/><Relationship Id="rId14" Type="http://schemas.openxmlformats.org/officeDocument/2006/relationships/hyperlink" Target="file:///C:\Users\kcunanpio\AppData\Local\Microsoft\Windows\INetCache\Content.Outlook\AppData\Local\Microsoft\Windows\INetCache\Content.Outlook\45KJ97H7\Viajes\Informe%20Sustantivos%20-%20Marzo\Informe%20Sustantivo%20-%20Judith%20Hern&#225;ndez.pdf" TargetMode="External"/><Relationship Id="rId22" Type="http://schemas.openxmlformats.org/officeDocument/2006/relationships/hyperlink" Target="../Abril/Viajes/Informes%20Sustantivos%20-%20Mayo/Informe%20Sustantivo%20-%20Jorge%20Almengor.pdf" TargetMode="External"/><Relationship Id="rId27" Type="http://schemas.openxmlformats.org/officeDocument/2006/relationships/hyperlink" Target="../Mayo/Informes%20Ssutantivos%20-%20Junio/Informe%20Sustantivo%20-%20Tatiana%20Alem&#225;n.pdf" TargetMode="External"/><Relationship Id="rId30" Type="http://schemas.openxmlformats.org/officeDocument/2006/relationships/hyperlink" Target="../Mayo/Informes%20Ssutantivos%20-%20Junio/Informe%20Sustantivo%20-%20Michelle%20Gonz&#225;lez.pdf" TargetMode="External"/><Relationship Id="rId35" Type="http://schemas.openxmlformats.org/officeDocument/2006/relationships/hyperlink" Target="../Mayo/Informes%20Ssutantivos%20-%20Junio/Informe%20Sustantivo%20-%20Yanis%20Rodr&#237;guez.pdf" TargetMode="External"/><Relationship Id="rId43" Type="http://schemas.openxmlformats.org/officeDocument/2006/relationships/hyperlink" Target="../Mayo/Informes%20Ssutantivos%20-%20Junio/Informe%20Sustantivo%20-%20Alexandra%20Marotta.pdf" TargetMode="External"/><Relationship Id="rId48" Type="http://schemas.openxmlformats.org/officeDocument/2006/relationships/hyperlink" Target="../Junio/Viajes/Informes%20Sustativos%20-%20Julio/Informe%20Sustantivo%20-%20Fernando%20Paniagua.pdf" TargetMode="External"/><Relationship Id="rId56" Type="http://schemas.openxmlformats.org/officeDocument/2006/relationships/hyperlink" Target="../Agosto/Informe%20Sustantivo%20-%20Mauricio%20Moreno.pdf" TargetMode="External"/><Relationship Id="rId64" Type="http://schemas.openxmlformats.org/officeDocument/2006/relationships/hyperlink" Target="../Septiembre/Viajes/Informe%20Ssutantivo%20-%20Octubre/Informe%20Sustantivo%20-%20Aristides%20Hern&#225;ndez.pdf" TargetMode="External"/><Relationship Id="rId69" Type="http://schemas.openxmlformats.org/officeDocument/2006/relationships/hyperlink" Target="../Septiembre/Viajes/Informe%20Ssutantivo%20-%20Octubre/Informe%20Sustantivo%20-%20Aristides%20Hern&#225;ndez.pdf" TargetMode="External"/><Relationship Id="rId77" Type="http://schemas.openxmlformats.org/officeDocument/2006/relationships/hyperlink" Target="../Octubre/Viajes/Informes%20Sustantivos%20-%20Noviembre/Informe%20Sustantivo%20-%20Leydis%20Murillo.pdf" TargetMode="External"/><Relationship Id="rId8" Type="http://schemas.openxmlformats.org/officeDocument/2006/relationships/hyperlink" Target="../../Informe%20Sustantivo%20-%20H&#233;ctor%20Alexander.pdf" TargetMode="External"/><Relationship Id="rId51" Type="http://schemas.openxmlformats.org/officeDocument/2006/relationships/hyperlink" Target="../AppData/Local/Microsoft/Windows/INetCache/Content.Outlook/AppData/Local/Microsoft/Windows/INetCache/Content.Outlook/AppData/Local/Microsoft/Windows/INetCache/Content.Outlook/23ZPC713/Viajes/Informes%20Sustativos%20-%20Julio/Informe%20Sustantivo%20-%20Yasmin%20Gonz&#225;lez.pdf" TargetMode="External"/><Relationship Id="rId72" Type="http://schemas.openxmlformats.org/officeDocument/2006/relationships/hyperlink" Target="../Septiembre/Viajes/Informe%20Ssutantivo%20-%20Octubre/Informe%20Sustantivo%20-%20Aristides%20Hern&#225;ndez.pdf" TargetMode="External"/><Relationship Id="rId80" Type="http://schemas.openxmlformats.org/officeDocument/2006/relationships/hyperlink" Target="../Octubre/Viajes/Informes%20Sustantivos%20-%20Noviembre/Informe%20Sustantivo%20-%20H&#233;ctor%20Alexander.pdf" TargetMode="External"/><Relationship Id="rId85" Type="http://schemas.openxmlformats.org/officeDocument/2006/relationships/hyperlink" Target="../Noviembre/Viajes/Informes%20Sustantivos%20-%20Diciembre/Informe%20Sustantivo%20-%20Leydis%20Murillo.pdf" TargetMode="External"/><Relationship Id="rId3" Type="http://schemas.openxmlformats.org/officeDocument/2006/relationships/hyperlink" Target="../../../../../../../Users/zcastillo/Desktop/Informes%20Sustantivo%20-%20Tiffany%20Reyes.pdf" TargetMode="External"/><Relationship Id="rId12" Type="http://schemas.openxmlformats.org/officeDocument/2006/relationships/hyperlink" Target="file:///C:\Users\kcunanpio\AppData\Local\Microsoft\Windows\INetCache\Content.Outlook\UFMT7YXH\Viajes\Informe%20Sustantivos%20-%20Marzo\Informe%20Sustantivo%20-%20Ninoska%20R&#237;os.pdf" TargetMode="External"/><Relationship Id="rId17" Type="http://schemas.openxmlformats.org/officeDocument/2006/relationships/hyperlink" Target="../Marzo/Viajes/Informes%20Sustantivos%20-%20Marzo/Informe%20Sustantivo%20-%20Indira%20Castroverde.pdf" TargetMode="External"/><Relationship Id="rId25" Type="http://schemas.openxmlformats.org/officeDocument/2006/relationships/hyperlink" Target="../Abril/Viajes/Informes%20Sustantivos%20-%20Mayo/Informe%20Sustantivo%20-%20Mart&#237;n%20Barciela.pdf" TargetMode="External"/><Relationship Id="rId33" Type="http://schemas.openxmlformats.org/officeDocument/2006/relationships/hyperlink" Target="../Mayo/Informes%20Ssutantivos%20-%20Junio/Informe%20Sustantivo%20-%20Dilia%20Palma.pdf" TargetMode="External"/><Relationship Id="rId38" Type="http://schemas.openxmlformats.org/officeDocument/2006/relationships/hyperlink" Target="../Mayo/Informes%20Ssutantivos%20-%20Junio/Informe%20Sustantivo%20-%20Isabel%20Vechhio.pdf" TargetMode="External"/><Relationship Id="rId46" Type="http://schemas.openxmlformats.org/officeDocument/2006/relationships/hyperlink" Target="../Junio/Viajes/Informes%20Sustativos%20-%20Julio/Informe%20Sustantivo%20-%20Judith%20Hern&#225;ndez.pdf" TargetMode="External"/><Relationship Id="rId59" Type="http://schemas.openxmlformats.org/officeDocument/2006/relationships/hyperlink" Target="../Septiembre/Viajes/Informe%20Ssutantivo%20-%20Octubre/Informe%20Sustantivo%20-%20Aristides%20Hern&#225;ndez.pdf" TargetMode="External"/><Relationship Id="rId67" Type="http://schemas.openxmlformats.org/officeDocument/2006/relationships/hyperlink" Target="../Septiembre/Viajes/Informe%20Ssutantivo%20-%20Octubre/Informe%20Sustantivo%20-%20Aristides%20Hern&#225;ndez.pdf" TargetMode="External"/><Relationship Id="rId20" Type="http://schemas.openxmlformats.org/officeDocument/2006/relationships/hyperlink" Target="../Abril/Viajes/Informes%20Sustantivos%20-%20Mayo/Informe%20Sustantivo%20-%20Dilia%20Palma.pdf" TargetMode="External"/><Relationship Id="rId41" Type="http://schemas.openxmlformats.org/officeDocument/2006/relationships/hyperlink" Target="../Mayo/Informes%20Ssutantivos%20-%20Junio/Informe%20Sustantivo%20-%20Jorge%20Almengor.pdf" TargetMode="External"/><Relationship Id="rId54" Type="http://schemas.openxmlformats.org/officeDocument/2006/relationships/hyperlink" Target="../Agosto/Informe%20Sustantivo%20-%20Mauricio%20Moreno.pdf" TargetMode="External"/><Relationship Id="rId62" Type="http://schemas.openxmlformats.org/officeDocument/2006/relationships/hyperlink" Target="../Septiembre/Viajes/Informe%20Ssutantivo%20-%20Octubre/Informe%20Sustantivo%20-Janine%20Chandler.pdf" TargetMode="External"/><Relationship Id="rId70" Type="http://schemas.openxmlformats.org/officeDocument/2006/relationships/hyperlink" Target="../Septiembre/Viajes/Informe%20Ssutantivo%20-%20Octubre/Informe%20Sustantivo%20-%20Aristides%20Hern&#225;ndez.pdf" TargetMode="External"/><Relationship Id="rId75" Type="http://schemas.openxmlformats.org/officeDocument/2006/relationships/hyperlink" Target="../Octubre/Viajes/Informes%20Sustantivos%20-%20Noviembre/Informe%20Sustantivo%20-%20Jos&#233;%20Espino.pdf" TargetMode="External"/><Relationship Id="rId83" Type="http://schemas.openxmlformats.org/officeDocument/2006/relationships/hyperlink" Target="../Noviembre/Viajes/Informes%20Sustantivos%20-%20Diciembre/Informe%20Sustantivo%20-%20Manuvis%20Mina.pdf" TargetMode="External"/><Relationship Id="rId88" Type="http://schemas.openxmlformats.org/officeDocument/2006/relationships/hyperlink" Target="../Noviembre/Viajes/Informes%20Sustantivos%20-%20Diciembre/Informe%20Sustantivo%20-%20Leydis%20Murillo.pdf" TargetMode="External"/><Relationship Id="rId1" Type="http://schemas.openxmlformats.org/officeDocument/2006/relationships/hyperlink" Target="../../../../../../../Users/zcastillo/Desktop/Informes%20Sustantivo%20-%20H&#233;ctor%20Alexander.pdf" TargetMode="External"/><Relationship Id="rId6" Type="http://schemas.openxmlformats.org/officeDocument/2006/relationships/hyperlink" Target="../../Informe%20Sustantivo%20-%20H&#233;ctor%20Alexander.pdf" TargetMode="External"/><Relationship Id="rId15" Type="http://schemas.openxmlformats.org/officeDocument/2006/relationships/hyperlink" Target="../AppData/Users/zcastillo/Desktop/Informe%20Sustantivo%20-%20Margie-Lys%20Jaime.pdf" TargetMode="External"/><Relationship Id="rId23" Type="http://schemas.openxmlformats.org/officeDocument/2006/relationships/hyperlink" Target="../Abril/Viajes/Informes%20Sustantivos%20-%20Mayo/Informe%20Sustantivo%20-%20Esteban%20Ripoll.pdf" TargetMode="External"/><Relationship Id="rId28" Type="http://schemas.openxmlformats.org/officeDocument/2006/relationships/hyperlink" Target="../Mayo/Informes%20Ssutantivos%20-%20Junio/Informe%20Sustantivo%20-%20H&#233;ctor%20Alexander.pdf" TargetMode="External"/><Relationship Id="rId36" Type="http://schemas.openxmlformats.org/officeDocument/2006/relationships/hyperlink" Target="../Mayo/Informes%20Ssutantivos%20-%20Junio/Informe%20Sustantivo%20-%20Tatiana%20Alem&#225;n.pdf" TargetMode="External"/><Relationship Id="rId49" Type="http://schemas.openxmlformats.org/officeDocument/2006/relationships/hyperlink" Target="../Junio/Viajes/Informes%20Sustativos%20-%20Julio/Informe%20Sustantivo%20-%20Sherly%20Guardia.pdf" TargetMode="External"/><Relationship Id="rId57" Type="http://schemas.openxmlformats.org/officeDocument/2006/relationships/hyperlink" Target="../Agosto/Informe%20Sustantivo%20-%20Mauricio%20Moreno.pdf" TargetMode="External"/><Relationship Id="rId10" Type="http://schemas.openxmlformats.org/officeDocument/2006/relationships/hyperlink" Target="file:///C:\Users\kcunanpio\AppData\Local\Microsoft\Windows\INetCache\Content.Outlook\AppData\Local\Microsoft\Windows\INetCache\Content.Outlook\45KJ97H7\Viajes\Informe%20Sustantivos%20-%20Marzo\Informe%20Sustantivo%20-%20Judith%20Hern&#225;ndez.pdf" TargetMode="External"/><Relationship Id="rId31" Type="http://schemas.openxmlformats.org/officeDocument/2006/relationships/hyperlink" Target="../Mayo/Informes%20Ssutantivos%20-%20Junio/Informe%20Sustantivo%20-%20Margie-Lys%20Jaime.pdf" TargetMode="External"/><Relationship Id="rId44" Type="http://schemas.openxmlformats.org/officeDocument/2006/relationships/hyperlink" Target="../Junio/Viajes/Informes%20Sustativos%20-%20Julio/Informe%20Sustantivo%20-%20Yasmin%20Gonz&#225;lez.pdf" TargetMode="External"/><Relationship Id="rId52" Type="http://schemas.openxmlformats.org/officeDocument/2006/relationships/hyperlink" Target="../Agosto/Informe%20Sustantivo%20-%20Mauricio%20Moreno.pdf" TargetMode="External"/><Relationship Id="rId60" Type="http://schemas.openxmlformats.org/officeDocument/2006/relationships/hyperlink" Target="../Septiembre/Viajes/Informe%20Ssutantivo%20-%20Octubre/Informe%20Sustantivo%20-%20Margie%20Lys%20Jaime.pdf" TargetMode="External"/><Relationship Id="rId65" Type="http://schemas.openxmlformats.org/officeDocument/2006/relationships/hyperlink" Target="../Septiembre/Viajes/Informe%20Ssutantivo%20-%20Octubre/Informe%20Sustantivo%20-%20Aristides%20Hern&#225;ndez.pdf" TargetMode="External"/><Relationship Id="rId73" Type="http://schemas.openxmlformats.org/officeDocument/2006/relationships/hyperlink" Target="../Septiembre/Viajes/Informe%20Ssutantivo%20-%20Octubre/Informe%20Sustantivo%20-%20Aristides%20Hern&#225;ndez.pdf" TargetMode="External"/><Relationship Id="rId78" Type="http://schemas.openxmlformats.org/officeDocument/2006/relationships/hyperlink" Target="../Octubre/Viajes/Informes%20Sustantivos%20-%20Noviembre/Informe%20Sustantivo%20-%20Lineth%20Serrano.pdf" TargetMode="External"/><Relationship Id="rId81" Type="http://schemas.openxmlformats.org/officeDocument/2006/relationships/hyperlink" Target="../Octubre/Viajes/Informes%20Sustantivos%20-%20Noviembre/Informe%20Sustantivo%20-%20H&#233;ctor%20Alexander.pdf" TargetMode="External"/><Relationship Id="rId86" Type="http://schemas.openxmlformats.org/officeDocument/2006/relationships/hyperlink" Target="../Noviembre/Viajes/Informes%20Sustantivos%20-%20Diciembre/Informe%20Sustantivo%20-%20Leydis%20Murillo.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3"/>
  <sheetViews>
    <sheetView tabSelected="1" topLeftCell="C208" zoomScale="90" zoomScaleNormal="90" workbookViewId="0">
      <selection activeCell="C214" sqref="A214:XFD223"/>
    </sheetView>
  </sheetViews>
  <sheetFormatPr baseColWidth="10" defaultRowHeight="15" x14ac:dyDescent="0.25"/>
  <cols>
    <col min="1" max="1" width="7" style="4" customWidth="1"/>
    <col min="2" max="3" width="12.42578125" style="4" customWidth="1"/>
    <col min="4" max="4" width="21.28515625" style="4" customWidth="1"/>
    <col min="5" max="5" width="29.5703125" style="4" customWidth="1"/>
    <col min="6" max="6" width="35.140625" style="4" customWidth="1"/>
    <col min="7" max="7" width="27.140625" style="4" customWidth="1"/>
    <col min="8" max="8" width="84.5703125" style="4" customWidth="1"/>
    <col min="9" max="9" width="15.5703125" style="8" customWidth="1"/>
    <col min="10" max="10" width="14.140625" style="4" customWidth="1"/>
    <col min="11" max="11" width="16.28515625" style="4" customWidth="1"/>
    <col min="12" max="12" width="14.28515625" style="4" customWidth="1"/>
    <col min="13" max="13" width="12.7109375" style="4" customWidth="1"/>
    <col min="14" max="15" width="11.42578125" customWidth="1"/>
  </cols>
  <sheetData>
    <row r="1" spans="1:13" ht="23.25" customHeight="1" x14ac:dyDescent="0.25">
      <c r="A1" s="185" t="s">
        <v>7</v>
      </c>
      <c r="B1" s="185"/>
      <c r="C1" s="185"/>
      <c r="D1" s="185"/>
      <c r="E1" s="185"/>
      <c r="F1" s="185"/>
      <c r="G1" s="185"/>
      <c r="H1" s="185"/>
      <c r="I1" s="185"/>
      <c r="J1" s="185"/>
      <c r="K1" s="185"/>
      <c r="L1" s="185"/>
      <c r="M1" s="185"/>
    </row>
    <row r="2" spans="1:13" ht="15" customHeight="1" x14ac:dyDescent="0.25">
      <c r="A2" s="185" t="s">
        <v>8</v>
      </c>
      <c r="B2" s="192"/>
      <c r="C2" s="192"/>
      <c r="D2" s="192"/>
      <c r="E2" s="192"/>
      <c r="F2" s="192"/>
      <c r="G2" s="192"/>
      <c r="H2" s="192"/>
      <c r="I2" s="192"/>
      <c r="J2" s="192"/>
      <c r="K2" s="192"/>
      <c r="L2" s="192"/>
      <c r="M2" s="192"/>
    </row>
    <row r="3" spans="1:13" ht="23.25" x14ac:dyDescent="0.35">
      <c r="A3" s="188" t="s">
        <v>52</v>
      </c>
      <c r="B3" s="188"/>
      <c r="C3" s="188"/>
      <c r="D3" s="188"/>
      <c r="E3" s="188"/>
      <c r="F3" s="188"/>
      <c r="G3" s="188"/>
      <c r="H3" s="188"/>
      <c r="I3" s="188"/>
      <c r="J3" s="188"/>
      <c r="K3" s="188"/>
      <c r="L3" s="188"/>
      <c r="M3" s="188"/>
    </row>
    <row r="4" spans="1:13" ht="30" x14ac:dyDescent="0.25">
      <c r="A4" s="40" t="s">
        <v>9</v>
      </c>
      <c r="B4" s="40" t="s">
        <v>10</v>
      </c>
      <c r="C4" s="9" t="s">
        <v>11</v>
      </c>
      <c r="D4" s="1" t="s">
        <v>12</v>
      </c>
      <c r="E4" s="1" t="s">
        <v>13</v>
      </c>
      <c r="F4" s="2" t="s">
        <v>14</v>
      </c>
      <c r="G4" s="1" t="s">
        <v>0</v>
      </c>
      <c r="H4" s="2" t="s">
        <v>1</v>
      </c>
      <c r="I4" s="3" t="s">
        <v>2</v>
      </c>
      <c r="J4" s="3" t="s">
        <v>3</v>
      </c>
      <c r="K4" s="3" t="s">
        <v>4</v>
      </c>
      <c r="L4" s="3" t="s">
        <v>5</v>
      </c>
      <c r="M4" s="3" t="s">
        <v>6</v>
      </c>
    </row>
    <row r="5" spans="1:13" ht="44.25" customHeight="1" x14ac:dyDescent="0.25">
      <c r="A5" s="38">
        <v>1</v>
      </c>
      <c r="B5" s="39">
        <v>44933</v>
      </c>
      <c r="C5" s="30">
        <v>44937</v>
      </c>
      <c r="D5" s="49" t="s">
        <v>58</v>
      </c>
      <c r="E5" s="43" t="s">
        <v>59</v>
      </c>
      <c r="F5" s="50" t="s">
        <v>46</v>
      </c>
      <c r="G5" s="31" t="s">
        <v>56</v>
      </c>
      <c r="H5" s="34" t="s">
        <v>76</v>
      </c>
      <c r="I5" s="27">
        <v>885</v>
      </c>
      <c r="J5" s="27">
        <v>1600</v>
      </c>
      <c r="K5" s="27">
        <v>0</v>
      </c>
      <c r="L5" s="27">
        <f t="shared" ref="L5:L14" si="0">SUM(I5:K5)</f>
        <v>2485</v>
      </c>
      <c r="M5" s="48"/>
    </row>
    <row r="6" spans="1:13" ht="44.25" customHeight="1" x14ac:dyDescent="0.25">
      <c r="A6" s="38">
        <v>2</v>
      </c>
      <c r="B6" s="39">
        <v>44933</v>
      </c>
      <c r="C6" s="30">
        <v>44937</v>
      </c>
      <c r="D6" s="31" t="s">
        <v>83</v>
      </c>
      <c r="E6" s="42" t="s">
        <v>60</v>
      </c>
      <c r="F6" s="43" t="s">
        <v>46</v>
      </c>
      <c r="G6" s="31" t="s">
        <v>56</v>
      </c>
      <c r="H6" s="34" t="s">
        <v>76</v>
      </c>
      <c r="I6" s="27">
        <v>885</v>
      </c>
      <c r="J6" s="27">
        <v>1600</v>
      </c>
      <c r="K6" s="27">
        <v>0</v>
      </c>
      <c r="L6" s="27">
        <f t="shared" si="0"/>
        <v>2485</v>
      </c>
      <c r="M6" s="48"/>
    </row>
    <row r="7" spans="1:13" ht="42" customHeight="1" x14ac:dyDescent="0.25">
      <c r="A7" s="38">
        <v>3</v>
      </c>
      <c r="B7" s="39">
        <v>44933</v>
      </c>
      <c r="C7" s="30">
        <v>44937</v>
      </c>
      <c r="D7" s="31" t="s">
        <v>50</v>
      </c>
      <c r="E7" s="42" t="s">
        <v>51</v>
      </c>
      <c r="F7" s="43" t="s">
        <v>46</v>
      </c>
      <c r="G7" s="31" t="s">
        <v>56</v>
      </c>
      <c r="H7" s="34" t="s">
        <v>76</v>
      </c>
      <c r="I7" s="27">
        <v>885</v>
      </c>
      <c r="J7" s="27">
        <v>1600</v>
      </c>
      <c r="K7" s="27">
        <v>0</v>
      </c>
      <c r="L7" s="27">
        <f t="shared" si="0"/>
        <v>2485</v>
      </c>
      <c r="M7" s="48"/>
    </row>
    <row r="8" spans="1:13" ht="39.75" customHeight="1" x14ac:dyDescent="0.25">
      <c r="A8" s="38">
        <v>4</v>
      </c>
      <c r="B8" s="39">
        <v>44935</v>
      </c>
      <c r="C8" s="30">
        <v>44937</v>
      </c>
      <c r="D8" s="31" t="s">
        <v>53</v>
      </c>
      <c r="E8" s="31" t="s">
        <v>54</v>
      </c>
      <c r="F8" s="31" t="s">
        <v>55</v>
      </c>
      <c r="G8" s="31" t="s">
        <v>56</v>
      </c>
      <c r="H8" s="34" t="s">
        <v>76</v>
      </c>
      <c r="I8" s="27">
        <v>1798</v>
      </c>
      <c r="J8" s="27">
        <v>1000</v>
      </c>
      <c r="K8" s="27">
        <v>0</v>
      </c>
      <c r="L8" s="27">
        <f t="shared" si="0"/>
        <v>2798</v>
      </c>
      <c r="M8" s="48"/>
    </row>
    <row r="9" spans="1:13" ht="35.25" customHeight="1" x14ac:dyDescent="0.25">
      <c r="A9" s="38">
        <v>5</v>
      </c>
      <c r="B9" s="39">
        <v>44942</v>
      </c>
      <c r="C9" s="30">
        <v>44946</v>
      </c>
      <c r="D9" s="31" t="s">
        <v>77</v>
      </c>
      <c r="E9" s="31" t="s">
        <v>61</v>
      </c>
      <c r="F9" s="31" t="s">
        <v>62</v>
      </c>
      <c r="G9" s="31" t="s">
        <v>63</v>
      </c>
      <c r="H9" s="34" t="s">
        <v>69</v>
      </c>
      <c r="I9" s="27">
        <v>1098</v>
      </c>
      <c r="J9" s="27">
        <v>0</v>
      </c>
      <c r="K9" s="27">
        <v>0</v>
      </c>
      <c r="L9" s="27">
        <f t="shared" si="0"/>
        <v>1098</v>
      </c>
      <c r="M9" s="48" t="s">
        <v>84</v>
      </c>
    </row>
    <row r="10" spans="1:13" ht="66.75" customHeight="1" x14ac:dyDescent="0.25">
      <c r="A10" s="38">
        <v>6</v>
      </c>
      <c r="B10" s="39">
        <v>44947</v>
      </c>
      <c r="C10" s="30">
        <v>44951</v>
      </c>
      <c r="D10" s="31" t="s">
        <v>65</v>
      </c>
      <c r="E10" s="31" t="s">
        <v>70</v>
      </c>
      <c r="F10" s="43" t="s">
        <v>46</v>
      </c>
      <c r="G10" s="31" t="s">
        <v>57</v>
      </c>
      <c r="H10" s="34" t="s">
        <v>78</v>
      </c>
      <c r="I10" s="27">
        <v>1977.4</v>
      </c>
      <c r="J10" s="27">
        <v>2000</v>
      </c>
      <c r="K10" s="27">
        <v>0</v>
      </c>
      <c r="L10" s="27">
        <f t="shared" si="0"/>
        <v>3977.4</v>
      </c>
      <c r="M10" s="48"/>
    </row>
    <row r="11" spans="1:13" ht="42" customHeight="1" x14ac:dyDescent="0.25">
      <c r="A11" s="38">
        <v>7</v>
      </c>
      <c r="B11" s="39">
        <v>44947</v>
      </c>
      <c r="C11" s="30">
        <v>44951</v>
      </c>
      <c r="D11" s="31" t="s">
        <v>79</v>
      </c>
      <c r="E11" s="31" t="s">
        <v>67</v>
      </c>
      <c r="F11" s="33" t="s">
        <v>15</v>
      </c>
      <c r="G11" s="31" t="s">
        <v>57</v>
      </c>
      <c r="H11" s="34" t="s">
        <v>80</v>
      </c>
      <c r="I11" s="27">
        <v>1618</v>
      </c>
      <c r="J11" s="27">
        <v>2000</v>
      </c>
      <c r="K11" s="27">
        <v>0</v>
      </c>
      <c r="L11" s="27">
        <f t="shared" si="0"/>
        <v>3618</v>
      </c>
      <c r="M11" s="48" t="s">
        <v>84</v>
      </c>
    </row>
    <row r="12" spans="1:13" ht="40.5" customHeight="1" x14ac:dyDescent="0.25">
      <c r="A12" s="38">
        <v>8</v>
      </c>
      <c r="B12" s="39">
        <v>44947</v>
      </c>
      <c r="C12" s="30">
        <v>44951</v>
      </c>
      <c r="D12" s="31" t="s">
        <v>66</v>
      </c>
      <c r="E12" s="31" t="s">
        <v>68</v>
      </c>
      <c r="F12" s="33" t="s">
        <v>15</v>
      </c>
      <c r="G12" s="31" t="s">
        <v>57</v>
      </c>
      <c r="H12" s="34" t="s">
        <v>80</v>
      </c>
      <c r="I12" s="27">
        <v>1618</v>
      </c>
      <c r="J12" s="27">
        <v>2000</v>
      </c>
      <c r="K12" s="27">
        <v>0</v>
      </c>
      <c r="L12" s="27">
        <f t="shared" si="0"/>
        <v>3618</v>
      </c>
      <c r="M12" s="48" t="s">
        <v>85</v>
      </c>
    </row>
    <row r="13" spans="1:13" ht="52.5" customHeight="1" x14ac:dyDescent="0.25">
      <c r="A13" s="38">
        <v>9</v>
      </c>
      <c r="B13" s="39">
        <v>44947</v>
      </c>
      <c r="C13" s="30">
        <v>44954</v>
      </c>
      <c r="D13" s="31" t="s">
        <v>81</v>
      </c>
      <c r="E13" s="31" t="s">
        <v>71</v>
      </c>
      <c r="F13" s="33" t="s">
        <v>72</v>
      </c>
      <c r="G13" s="31" t="s">
        <v>74</v>
      </c>
      <c r="H13" s="34" t="s">
        <v>87</v>
      </c>
      <c r="I13" s="27">
        <v>0</v>
      </c>
      <c r="J13" s="27">
        <v>1750</v>
      </c>
      <c r="K13" s="27">
        <v>0</v>
      </c>
      <c r="L13" s="27">
        <f t="shared" si="0"/>
        <v>1750</v>
      </c>
      <c r="M13" s="48" t="s">
        <v>86</v>
      </c>
    </row>
    <row r="14" spans="1:13" ht="35.25" customHeight="1" x14ac:dyDescent="0.25">
      <c r="A14" s="26">
        <v>10</v>
      </c>
      <c r="B14" s="41">
        <v>44948</v>
      </c>
      <c r="C14" s="41">
        <v>44952</v>
      </c>
      <c r="D14" s="31" t="s">
        <v>75</v>
      </c>
      <c r="E14" s="32" t="s">
        <v>21</v>
      </c>
      <c r="F14" s="33" t="s">
        <v>15</v>
      </c>
      <c r="G14" s="44" t="s">
        <v>73</v>
      </c>
      <c r="H14" s="45" t="s">
        <v>82</v>
      </c>
      <c r="I14" s="27">
        <v>716.8</v>
      </c>
      <c r="J14" s="27">
        <v>1600</v>
      </c>
      <c r="K14" s="27">
        <v>0</v>
      </c>
      <c r="L14" s="27">
        <f t="shared" si="0"/>
        <v>2316.8000000000002</v>
      </c>
      <c r="M14" s="48" t="s">
        <v>86</v>
      </c>
    </row>
    <row r="15" spans="1:13" ht="9" customHeight="1" x14ac:dyDescent="0.25">
      <c r="A15" s="17"/>
      <c r="B15" s="18"/>
      <c r="C15" s="19"/>
      <c r="D15" s="20"/>
      <c r="E15" s="21"/>
      <c r="F15" s="17"/>
      <c r="G15" s="21"/>
      <c r="H15" s="25"/>
      <c r="I15" s="22"/>
      <c r="J15" s="23"/>
      <c r="K15" s="23"/>
      <c r="L15" s="22"/>
      <c r="M15" s="24"/>
    </row>
    <row r="16" spans="1:13" x14ac:dyDescent="0.25">
      <c r="A16" s="5" t="s">
        <v>16</v>
      </c>
      <c r="B16" s="5"/>
      <c r="C16" s="5"/>
      <c r="D16" s="5"/>
      <c r="E16" s="5"/>
      <c r="F16" s="5"/>
      <c r="G16" s="5"/>
      <c r="H16" s="6"/>
      <c r="I16" s="7">
        <f>SUM(I5:I15)</f>
        <v>11481.199999999999</v>
      </c>
      <c r="J16" s="7">
        <f>SUM(J5:J15)</f>
        <v>15150</v>
      </c>
      <c r="K16" s="7">
        <f>SUM(K15:K15)</f>
        <v>0</v>
      </c>
      <c r="L16" s="7">
        <f>SUM(L5:L15)</f>
        <v>26631.200000000001</v>
      </c>
      <c r="M16" s="7"/>
    </row>
    <row r="17" spans="1:13" x14ac:dyDescent="0.25">
      <c r="B17" s="10"/>
      <c r="L17" s="8"/>
    </row>
    <row r="18" spans="1:13" ht="19.5" x14ac:dyDescent="0.4">
      <c r="A18" s="54" t="s">
        <v>88</v>
      </c>
      <c r="I18" s="51"/>
    </row>
    <row r="19" spans="1:13" ht="23.25" customHeight="1" x14ac:dyDescent="0.25">
      <c r="A19" s="185" t="s">
        <v>7</v>
      </c>
      <c r="B19" s="185"/>
      <c r="C19" s="185"/>
      <c r="D19" s="185"/>
      <c r="E19" s="185"/>
      <c r="F19" s="185"/>
      <c r="G19" s="185"/>
      <c r="H19" s="185"/>
      <c r="I19" s="185"/>
      <c r="J19" s="185"/>
      <c r="K19" s="185"/>
      <c r="L19" s="185"/>
      <c r="M19" s="185"/>
    </row>
    <row r="20" spans="1:13" ht="15" customHeight="1" x14ac:dyDescent="0.25">
      <c r="A20" s="185" t="s">
        <v>8</v>
      </c>
      <c r="B20" s="192"/>
      <c r="C20" s="192"/>
      <c r="D20" s="192"/>
      <c r="E20" s="192"/>
      <c r="F20" s="192"/>
      <c r="G20" s="192"/>
      <c r="H20" s="192"/>
      <c r="I20" s="192"/>
      <c r="J20" s="192"/>
      <c r="K20" s="192"/>
      <c r="L20" s="192"/>
      <c r="M20" s="192"/>
    </row>
    <row r="21" spans="1:13" ht="23.25" x14ac:dyDescent="0.35">
      <c r="A21" s="188" t="s">
        <v>89</v>
      </c>
      <c r="B21" s="188"/>
      <c r="C21" s="188"/>
      <c r="D21" s="188"/>
      <c r="E21" s="188"/>
      <c r="F21" s="188"/>
      <c r="G21" s="188"/>
      <c r="H21" s="188"/>
      <c r="I21" s="188"/>
      <c r="J21" s="188"/>
      <c r="K21" s="188"/>
      <c r="L21" s="188"/>
      <c r="M21" s="188"/>
    </row>
    <row r="22" spans="1:13" ht="45.75" customHeight="1" x14ac:dyDescent="0.25">
      <c r="A22" s="40" t="s">
        <v>9</v>
      </c>
      <c r="B22" s="40" t="s">
        <v>10</v>
      </c>
      <c r="C22" s="9" t="s">
        <v>11</v>
      </c>
      <c r="D22" s="1" t="s">
        <v>12</v>
      </c>
      <c r="E22" s="1" t="s">
        <v>13</v>
      </c>
      <c r="F22" s="2" t="s">
        <v>14</v>
      </c>
      <c r="G22" s="1" t="s">
        <v>0</v>
      </c>
      <c r="H22" s="2" t="s">
        <v>1</v>
      </c>
      <c r="I22" s="3" t="s">
        <v>2</v>
      </c>
      <c r="J22" s="3" t="s">
        <v>3</v>
      </c>
      <c r="K22" s="3" t="s">
        <v>4</v>
      </c>
      <c r="L22" s="3" t="s">
        <v>5</v>
      </c>
      <c r="M22" s="3" t="s">
        <v>6</v>
      </c>
    </row>
    <row r="23" spans="1:13" ht="45.75" customHeight="1" x14ac:dyDescent="0.25">
      <c r="A23" s="55">
        <v>1</v>
      </c>
      <c r="B23" s="41">
        <v>44963</v>
      </c>
      <c r="C23" s="41">
        <v>44966</v>
      </c>
      <c r="D23" s="56" t="s">
        <v>77</v>
      </c>
      <c r="E23" s="44" t="s">
        <v>90</v>
      </c>
      <c r="F23" s="44" t="s">
        <v>22</v>
      </c>
      <c r="G23" s="57" t="s">
        <v>91</v>
      </c>
      <c r="H23" s="58" t="s">
        <v>92</v>
      </c>
      <c r="I23" s="59">
        <v>0</v>
      </c>
      <c r="J23" s="59">
        <v>1500</v>
      </c>
      <c r="K23" s="59">
        <v>0</v>
      </c>
      <c r="L23" s="59">
        <f t="shared" ref="L23:L35" si="1">SUM(I23:K23)</f>
        <v>1500</v>
      </c>
      <c r="M23" s="48" t="s">
        <v>85</v>
      </c>
    </row>
    <row r="24" spans="1:13" ht="45.75" customHeight="1" x14ac:dyDescent="0.25">
      <c r="A24" s="55">
        <v>2</v>
      </c>
      <c r="B24" s="41">
        <v>44963</v>
      </c>
      <c r="C24" s="41">
        <v>44966</v>
      </c>
      <c r="D24" s="60" t="s">
        <v>58</v>
      </c>
      <c r="E24" s="43" t="s">
        <v>59</v>
      </c>
      <c r="F24" s="43" t="s">
        <v>46</v>
      </c>
      <c r="G24" s="32" t="s">
        <v>91</v>
      </c>
      <c r="H24" s="61" t="s">
        <v>92</v>
      </c>
      <c r="I24" s="59">
        <v>0</v>
      </c>
      <c r="J24" s="59">
        <v>1200</v>
      </c>
      <c r="K24" s="59">
        <v>0</v>
      </c>
      <c r="L24" s="59">
        <f t="shared" si="1"/>
        <v>1200</v>
      </c>
      <c r="M24" s="48" t="s">
        <v>85</v>
      </c>
    </row>
    <row r="25" spans="1:13" ht="45.75" customHeight="1" x14ac:dyDescent="0.25">
      <c r="A25" s="55">
        <v>3</v>
      </c>
      <c r="B25" s="39">
        <v>44963</v>
      </c>
      <c r="C25" s="30">
        <v>44968</v>
      </c>
      <c r="D25" s="60" t="s">
        <v>93</v>
      </c>
      <c r="E25" s="31" t="s">
        <v>94</v>
      </c>
      <c r="F25" s="43" t="s">
        <v>46</v>
      </c>
      <c r="G25" s="60" t="s">
        <v>95</v>
      </c>
      <c r="H25" s="34" t="s">
        <v>96</v>
      </c>
      <c r="I25" s="27">
        <v>1988</v>
      </c>
      <c r="J25" s="27">
        <v>2500</v>
      </c>
      <c r="K25" s="27">
        <v>0</v>
      </c>
      <c r="L25" s="27">
        <f t="shared" si="1"/>
        <v>4488</v>
      </c>
      <c r="M25" s="62"/>
    </row>
    <row r="26" spans="1:13" ht="45.75" customHeight="1" x14ac:dyDescent="0.25">
      <c r="A26" s="55">
        <v>4</v>
      </c>
      <c r="B26" s="39">
        <v>44964</v>
      </c>
      <c r="C26" s="30">
        <v>44968</v>
      </c>
      <c r="D26" s="31" t="s">
        <v>66</v>
      </c>
      <c r="E26" s="31" t="s">
        <v>97</v>
      </c>
      <c r="F26" s="31" t="s">
        <v>98</v>
      </c>
      <c r="G26" s="60" t="s">
        <v>95</v>
      </c>
      <c r="H26" s="34" t="s">
        <v>99</v>
      </c>
      <c r="I26" s="27">
        <v>2820.4</v>
      </c>
      <c r="J26" s="27">
        <v>2500</v>
      </c>
      <c r="K26" s="27">
        <v>0</v>
      </c>
      <c r="L26" s="27">
        <f t="shared" si="1"/>
        <v>5320.4</v>
      </c>
      <c r="M26" s="63"/>
    </row>
    <row r="27" spans="1:13" ht="45.75" customHeight="1" x14ac:dyDescent="0.25">
      <c r="A27" s="55">
        <v>5</v>
      </c>
      <c r="B27" s="39">
        <v>44964</v>
      </c>
      <c r="C27" s="30">
        <v>44968</v>
      </c>
      <c r="D27" s="31" t="s">
        <v>100</v>
      </c>
      <c r="E27" s="42" t="s">
        <v>101</v>
      </c>
      <c r="F27" s="31" t="s">
        <v>98</v>
      </c>
      <c r="G27" s="60" t="s">
        <v>95</v>
      </c>
      <c r="H27" s="34" t="s">
        <v>99</v>
      </c>
      <c r="I27" s="27">
        <v>2820.4</v>
      </c>
      <c r="J27" s="27">
        <v>2500</v>
      </c>
      <c r="K27" s="27">
        <v>0</v>
      </c>
      <c r="L27" s="27">
        <f t="shared" si="1"/>
        <v>5320.4</v>
      </c>
      <c r="M27" s="27"/>
    </row>
    <row r="28" spans="1:13" ht="45.75" customHeight="1" x14ac:dyDescent="0.25">
      <c r="A28" s="55">
        <v>6</v>
      </c>
      <c r="B28" s="41">
        <v>44975</v>
      </c>
      <c r="C28" s="41">
        <v>44982</v>
      </c>
      <c r="D28" s="44" t="s">
        <v>102</v>
      </c>
      <c r="E28" s="43" t="s">
        <v>51</v>
      </c>
      <c r="F28" s="43" t="s">
        <v>46</v>
      </c>
      <c r="G28" s="60" t="s">
        <v>95</v>
      </c>
      <c r="H28" s="45" t="s">
        <v>103</v>
      </c>
      <c r="I28" s="27">
        <v>1524.3</v>
      </c>
      <c r="J28" s="27">
        <v>3500</v>
      </c>
      <c r="K28" s="27">
        <v>0</v>
      </c>
      <c r="L28" s="27">
        <f t="shared" si="1"/>
        <v>5024.3</v>
      </c>
      <c r="M28" s="27"/>
    </row>
    <row r="29" spans="1:13" ht="33.75" customHeight="1" x14ac:dyDescent="0.25">
      <c r="A29" s="55">
        <v>7</v>
      </c>
      <c r="B29" s="41">
        <v>44975</v>
      </c>
      <c r="C29" s="41">
        <v>44989</v>
      </c>
      <c r="D29" s="60" t="s">
        <v>58</v>
      </c>
      <c r="E29" s="43" t="s">
        <v>59</v>
      </c>
      <c r="F29" s="43" t="s">
        <v>46</v>
      </c>
      <c r="G29" s="43" t="s">
        <v>104</v>
      </c>
      <c r="H29" s="45" t="s">
        <v>105</v>
      </c>
      <c r="I29" s="27">
        <v>1783.8</v>
      </c>
      <c r="J29" s="27">
        <v>7000</v>
      </c>
      <c r="K29" s="27">
        <v>0</v>
      </c>
      <c r="L29" s="27">
        <f t="shared" si="1"/>
        <v>8783.7999999999993</v>
      </c>
      <c r="M29" s="27"/>
    </row>
    <row r="30" spans="1:13" ht="45.75" customHeight="1" x14ac:dyDescent="0.25">
      <c r="A30" s="55">
        <v>8</v>
      </c>
      <c r="B30" s="41">
        <v>44977</v>
      </c>
      <c r="C30" s="41">
        <v>44978</v>
      </c>
      <c r="D30" s="56" t="s">
        <v>77</v>
      </c>
      <c r="E30" s="44" t="s">
        <v>90</v>
      </c>
      <c r="F30" s="44" t="s">
        <v>22</v>
      </c>
      <c r="G30" s="44" t="s">
        <v>106</v>
      </c>
      <c r="H30" s="45" t="s">
        <v>107</v>
      </c>
      <c r="I30" s="27">
        <v>3619</v>
      </c>
      <c r="J30" s="27">
        <v>800</v>
      </c>
      <c r="K30" s="27">
        <v>0</v>
      </c>
      <c r="L30" s="27">
        <f t="shared" si="1"/>
        <v>4419</v>
      </c>
      <c r="M30" s="27"/>
    </row>
    <row r="31" spans="1:13" ht="45.75" customHeight="1" x14ac:dyDescent="0.25">
      <c r="A31" s="55">
        <v>9</v>
      </c>
      <c r="B31" s="41">
        <v>44977</v>
      </c>
      <c r="C31" s="41">
        <v>44978</v>
      </c>
      <c r="D31" s="56" t="s">
        <v>108</v>
      </c>
      <c r="E31" s="43" t="s">
        <v>109</v>
      </c>
      <c r="F31" s="43" t="s">
        <v>110</v>
      </c>
      <c r="G31" s="44" t="s">
        <v>106</v>
      </c>
      <c r="H31" s="45" t="s">
        <v>111</v>
      </c>
      <c r="I31" s="27">
        <v>2580</v>
      </c>
      <c r="J31" s="27">
        <v>600</v>
      </c>
      <c r="K31" s="27">
        <v>0</v>
      </c>
      <c r="L31" s="27">
        <f t="shared" si="1"/>
        <v>3180</v>
      </c>
      <c r="M31" s="27"/>
    </row>
    <row r="32" spans="1:13" ht="45.75" customHeight="1" x14ac:dyDescent="0.25">
      <c r="A32" s="55">
        <v>10</v>
      </c>
      <c r="B32" s="41">
        <v>44977</v>
      </c>
      <c r="C32" s="41">
        <v>44981</v>
      </c>
      <c r="D32" s="31" t="s">
        <v>112</v>
      </c>
      <c r="E32" s="42" t="s">
        <v>113</v>
      </c>
      <c r="F32" s="43" t="s">
        <v>40</v>
      </c>
      <c r="G32" s="44" t="s">
        <v>114</v>
      </c>
      <c r="H32" s="45" t="s">
        <v>115</v>
      </c>
      <c r="I32" s="27">
        <v>1047.98</v>
      </c>
      <c r="J32" s="27">
        <v>2000</v>
      </c>
      <c r="K32" s="27">
        <v>0</v>
      </c>
      <c r="L32" s="27">
        <f t="shared" si="1"/>
        <v>3047.98</v>
      </c>
      <c r="M32" s="27"/>
    </row>
    <row r="33" spans="1:13" ht="37.5" customHeight="1" x14ac:dyDescent="0.25">
      <c r="A33" s="55">
        <v>11</v>
      </c>
      <c r="B33" s="64">
        <v>44984</v>
      </c>
      <c r="C33" s="41">
        <v>44989</v>
      </c>
      <c r="D33" s="31" t="s">
        <v>66</v>
      </c>
      <c r="E33" s="31" t="s">
        <v>97</v>
      </c>
      <c r="F33" s="31" t="s">
        <v>98</v>
      </c>
      <c r="G33" s="60" t="s">
        <v>95</v>
      </c>
      <c r="H33" s="45" t="s">
        <v>116</v>
      </c>
      <c r="I33" s="65">
        <v>2364</v>
      </c>
      <c r="J33" s="65">
        <v>2500</v>
      </c>
      <c r="K33" s="66">
        <v>0</v>
      </c>
      <c r="L33" s="65">
        <f t="shared" si="1"/>
        <v>4864</v>
      </c>
      <c r="M33" s="48" t="s">
        <v>85</v>
      </c>
    </row>
    <row r="34" spans="1:13" ht="37.5" customHeight="1" x14ac:dyDescent="0.25">
      <c r="A34" s="55">
        <v>12</v>
      </c>
      <c r="B34" s="64">
        <v>44984</v>
      </c>
      <c r="C34" s="41">
        <v>44989</v>
      </c>
      <c r="D34" s="31" t="s">
        <v>117</v>
      </c>
      <c r="E34" s="67" t="s">
        <v>118</v>
      </c>
      <c r="F34" s="31" t="s">
        <v>98</v>
      </c>
      <c r="G34" s="60" t="s">
        <v>95</v>
      </c>
      <c r="H34" s="45" t="s">
        <v>116</v>
      </c>
      <c r="I34" s="65">
        <v>2364</v>
      </c>
      <c r="J34" s="68">
        <v>2500</v>
      </c>
      <c r="K34" s="69">
        <v>0</v>
      </c>
      <c r="L34" s="68">
        <f t="shared" si="1"/>
        <v>4864</v>
      </c>
      <c r="M34" s="48" t="s">
        <v>85</v>
      </c>
    </row>
    <row r="35" spans="1:13" ht="37.5" customHeight="1" x14ac:dyDescent="0.25">
      <c r="A35" s="38">
        <v>13</v>
      </c>
      <c r="B35" s="64">
        <v>44984</v>
      </c>
      <c r="C35" s="41">
        <v>44993</v>
      </c>
      <c r="D35" s="60" t="s">
        <v>93</v>
      </c>
      <c r="E35" s="67" t="s">
        <v>94</v>
      </c>
      <c r="F35" s="43" t="s">
        <v>46</v>
      </c>
      <c r="G35" s="60" t="s">
        <v>95</v>
      </c>
      <c r="H35" s="45" t="s">
        <v>119</v>
      </c>
      <c r="I35" s="65">
        <v>1488.5</v>
      </c>
      <c r="J35" s="68">
        <v>4500</v>
      </c>
      <c r="K35" s="69">
        <v>0</v>
      </c>
      <c r="L35" s="68">
        <f t="shared" si="1"/>
        <v>5988.5</v>
      </c>
      <c r="M35" s="24"/>
    </row>
    <row r="36" spans="1:13" x14ac:dyDescent="0.25">
      <c r="A36" s="5" t="s">
        <v>16</v>
      </c>
      <c r="B36" s="5"/>
      <c r="C36" s="5"/>
      <c r="D36" s="5"/>
      <c r="E36" s="5"/>
      <c r="F36" s="5"/>
      <c r="G36" s="5"/>
      <c r="H36" s="6"/>
      <c r="I36" s="70">
        <f>I25+I26+I27+I28+I29+I30+I31+I32+I33+I34+I35</f>
        <v>24400.379999999997</v>
      </c>
      <c r="J36" s="70">
        <f>SUM(J23:J35)</f>
        <v>33600</v>
      </c>
      <c r="K36" s="70">
        <f>SUM(K33:K33)</f>
        <v>0</v>
      </c>
      <c r="L36" s="70">
        <f>SUM(L23:L35)</f>
        <v>58000.38</v>
      </c>
      <c r="M36" s="70"/>
    </row>
    <row r="38" spans="1:13" ht="21.75" customHeight="1" x14ac:dyDescent="0.4">
      <c r="A38" s="54" t="s">
        <v>241</v>
      </c>
    </row>
    <row r="39" spans="1:13" ht="23.25" x14ac:dyDescent="0.25">
      <c r="A39" s="185" t="s">
        <v>7</v>
      </c>
      <c r="B39" s="185"/>
      <c r="C39" s="185"/>
      <c r="D39" s="185"/>
      <c r="E39" s="185"/>
      <c r="F39" s="185"/>
      <c r="G39" s="185"/>
      <c r="H39" s="185"/>
      <c r="I39" s="185"/>
      <c r="J39" s="185"/>
      <c r="K39" s="185"/>
      <c r="L39" s="185"/>
      <c r="M39" s="185"/>
    </row>
    <row r="40" spans="1:13" ht="16.5" x14ac:dyDescent="0.35">
      <c r="A40" s="186" t="s">
        <v>8</v>
      </c>
      <c r="B40" s="187"/>
      <c r="C40" s="187"/>
      <c r="D40" s="187"/>
      <c r="E40" s="187"/>
      <c r="F40" s="187"/>
      <c r="G40" s="187"/>
      <c r="H40" s="187"/>
      <c r="I40" s="187"/>
      <c r="J40" s="187"/>
      <c r="K40" s="187"/>
      <c r="L40" s="187"/>
      <c r="M40" s="187"/>
    </row>
    <row r="41" spans="1:13" ht="23.25" x14ac:dyDescent="0.35">
      <c r="A41" s="188" t="s">
        <v>120</v>
      </c>
      <c r="B41" s="188"/>
      <c r="C41" s="188"/>
      <c r="D41" s="188"/>
      <c r="E41" s="188"/>
      <c r="F41" s="188"/>
      <c r="G41" s="188"/>
      <c r="H41" s="188"/>
      <c r="I41" s="188"/>
      <c r="J41" s="188"/>
      <c r="K41" s="188"/>
      <c r="L41" s="188"/>
      <c r="M41" s="188"/>
    </row>
    <row r="42" spans="1:13" ht="30" x14ac:dyDescent="0.25">
      <c r="A42" s="71" t="s">
        <v>9</v>
      </c>
      <c r="B42" s="71" t="s">
        <v>10</v>
      </c>
      <c r="C42" s="9" t="s">
        <v>11</v>
      </c>
      <c r="D42" s="1" t="s">
        <v>12</v>
      </c>
      <c r="E42" s="1" t="s">
        <v>13</v>
      </c>
      <c r="F42" s="2" t="s">
        <v>14</v>
      </c>
      <c r="G42" s="1" t="s">
        <v>0</v>
      </c>
      <c r="H42" s="2" t="s">
        <v>1</v>
      </c>
      <c r="I42" s="3" t="s">
        <v>2</v>
      </c>
      <c r="J42" s="3" t="s">
        <v>3</v>
      </c>
      <c r="K42" s="3" t="s">
        <v>4</v>
      </c>
      <c r="L42" s="3" t="s">
        <v>5</v>
      </c>
      <c r="M42" s="3" t="s">
        <v>6</v>
      </c>
    </row>
    <row r="43" spans="1:13" ht="83.25" customHeight="1" x14ac:dyDescent="0.25">
      <c r="A43" s="72">
        <v>1</v>
      </c>
      <c r="B43" s="73">
        <v>44986</v>
      </c>
      <c r="C43" s="74">
        <v>44993</v>
      </c>
      <c r="D43" s="75" t="s">
        <v>121</v>
      </c>
      <c r="E43" s="76" t="s">
        <v>122</v>
      </c>
      <c r="F43" s="75" t="s">
        <v>46</v>
      </c>
      <c r="G43" s="76" t="s">
        <v>123</v>
      </c>
      <c r="H43" s="77" t="s">
        <v>124</v>
      </c>
      <c r="I43" s="78">
        <v>1498</v>
      </c>
      <c r="J43" s="79">
        <v>3500</v>
      </c>
      <c r="K43" s="79">
        <v>0</v>
      </c>
      <c r="L43" s="79">
        <f t="shared" ref="L43:L49" si="2">SUM(I43:K43)</f>
        <v>4998</v>
      </c>
      <c r="M43" s="80" t="s">
        <v>86</v>
      </c>
    </row>
    <row r="44" spans="1:13" ht="48" customHeight="1" x14ac:dyDescent="0.25">
      <c r="A44" s="72">
        <v>2</v>
      </c>
      <c r="B44" s="73">
        <v>44989</v>
      </c>
      <c r="C44" s="74">
        <v>44993</v>
      </c>
      <c r="D44" s="75" t="s">
        <v>125</v>
      </c>
      <c r="E44" s="76" t="s">
        <v>126</v>
      </c>
      <c r="F44" s="75" t="s">
        <v>98</v>
      </c>
      <c r="G44" s="76" t="s">
        <v>57</v>
      </c>
      <c r="H44" s="77" t="s">
        <v>127</v>
      </c>
      <c r="I44" s="78">
        <v>2717.2</v>
      </c>
      <c r="J44" s="79">
        <v>2000</v>
      </c>
      <c r="K44" s="79">
        <v>0</v>
      </c>
      <c r="L44" s="79">
        <f t="shared" si="2"/>
        <v>4717.2</v>
      </c>
      <c r="M44" s="80" t="s">
        <v>128</v>
      </c>
    </row>
    <row r="45" spans="1:13" ht="48" customHeight="1" x14ac:dyDescent="0.25">
      <c r="A45" s="72">
        <v>3</v>
      </c>
      <c r="B45" s="73">
        <v>44989</v>
      </c>
      <c r="C45" s="74">
        <v>44993</v>
      </c>
      <c r="D45" s="75" t="s">
        <v>129</v>
      </c>
      <c r="E45" s="76" t="s">
        <v>130</v>
      </c>
      <c r="F45" s="75" t="s">
        <v>98</v>
      </c>
      <c r="G45" s="76" t="s">
        <v>57</v>
      </c>
      <c r="H45" s="77" t="s">
        <v>127</v>
      </c>
      <c r="I45" s="78">
        <v>2717.2</v>
      </c>
      <c r="J45" s="79">
        <v>2000</v>
      </c>
      <c r="K45" s="79">
        <v>0</v>
      </c>
      <c r="L45" s="79">
        <f t="shared" si="2"/>
        <v>4717.2</v>
      </c>
      <c r="M45" s="80" t="s">
        <v>86</v>
      </c>
    </row>
    <row r="46" spans="1:13" ht="48" customHeight="1" x14ac:dyDescent="0.25">
      <c r="A46" s="72">
        <v>4</v>
      </c>
      <c r="B46" s="73">
        <v>44992</v>
      </c>
      <c r="C46" s="74">
        <v>44996</v>
      </c>
      <c r="D46" s="75" t="s">
        <v>131</v>
      </c>
      <c r="E46" s="76" t="s">
        <v>132</v>
      </c>
      <c r="F46" s="75" t="s">
        <v>98</v>
      </c>
      <c r="G46" s="76" t="s">
        <v>114</v>
      </c>
      <c r="H46" s="77" t="s">
        <v>133</v>
      </c>
      <c r="I46" s="78">
        <v>1719</v>
      </c>
      <c r="J46" s="79">
        <v>2000</v>
      </c>
      <c r="K46" s="79">
        <v>0</v>
      </c>
      <c r="L46" s="79">
        <f t="shared" si="2"/>
        <v>3719</v>
      </c>
      <c r="M46" s="81" t="s">
        <v>86</v>
      </c>
    </row>
    <row r="47" spans="1:13" ht="48" customHeight="1" x14ac:dyDescent="0.25">
      <c r="A47" s="82">
        <v>5</v>
      </c>
      <c r="B47" s="73">
        <v>44998</v>
      </c>
      <c r="C47" s="74">
        <v>45003</v>
      </c>
      <c r="D47" s="75" t="s">
        <v>134</v>
      </c>
      <c r="E47" s="76" t="s">
        <v>135</v>
      </c>
      <c r="F47" s="75" t="s">
        <v>98</v>
      </c>
      <c r="G47" s="76" t="s">
        <v>123</v>
      </c>
      <c r="H47" s="77" t="s">
        <v>136</v>
      </c>
      <c r="I47" s="78">
        <v>2104</v>
      </c>
      <c r="J47" s="83">
        <v>2500</v>
      </c>
      <c r="K47" s="83">
        <v>0</v>
      </c>
      <c r="L47" s="83">
        <f t="shared" si="2"/>
        <v>4604</v>
      </c>
      <c r="M47" s="81" t="s">
        <v>86</v>
      </c>
    </row>
    <row r="48" spans="1:13" ht="48" customHeight="1" x14ac:dyDescent="0.25">
      <c r="A48" s="82">
        <v>6</v>
      </c>
      <c r="B48" s="73">
        <v>45009</v>
      </c>
      <c r="C48" s="74">
        <v>45025</v>
      </c>
      <c r="D48" s="75" t="s">
        <v>137</v>
      </c>
      <c r="E48" s="76" t="s">
        <v>138</v>
      </c>
      <c r="F48" s="75" t="s">
        <v>139</v>
      </c>
      <c r="G48" s="75" t="s">
        <v>140</v>
      </c>
      <c r="H48" s="77" t="s">
        <v>141</v>
      </c>
      <c r="I48" s="78">
        <v>0</v>
      </c>
      <c r="J48" s="83">
        <v>3000</v>
      </c>
      <c r="K48" s="83">
        <v>0</v>
      </c>
      <c r="L48" s="83">
        <f t="shared" si="2"/>
        <v>3000</v>
      </c>
      <c r="M48" s="81"/>
    </row>
    <row r="49" spans="1:13" ht="48" customHeight="1" x14ac:dyDescent="0.25">
      <c r="A49" s="72">
        <v>7</v>
      </c>
      <c r="B49" s="73">
        <v>45011</v>
      </c>
      <c r="C49" s="74">
        <v>45017</v>
      </c>
      <c r="D49" s="75" t="s">
        <v>142</v>
      </c>
      <c r="E49" s="76" t="s">
        <v>143</v>
      </c>
      <c r="F49" s="84" t="s">
        <v>144</v>
      </c>
      <c r="G49" s="75" t="s">
        <v>145</v>
      </c>
      <c r="H49" s="85" t="s">
        <v>146</v>
      </c>
      <c r="I49" s="78">
        <v>1591</v>
      </c>
      <c r="J49" s="79">
        <v>2400</v>
      </c>
      <c r="K49" s="79">
        <v>0</v>
      </c>
      <c r="L49" s="79">
        <f t="shared" si="2"/>
        <v>3991</v>
      </c>
      <c r="M49" s="81" t="s">
        <v>86</v>
      </c>
    </row>
    <row r="51" spans="1:13" ht="19.5" x14ac:dyDescent="0.4">
      <c r="A51" s="54" t="s">
        <v>242</v>
      </c>
    </row>
    <row r="52" spans="1:13" ht="20.25" x14ac:dyDescent="0.25">
      <c r="A52" s="193" t="s">
        <v>7</v>
      </c>
      <c r="B52" s="193"/>
      <c r="C52" s="193"/>
      <c r="D52" s="193"/>
      <c r="E52" s="193"/>
      <c r="F52" s="193"/>
      <c r="G52" s="193"/>
      <c r="H52" s="193"/>
      <c r="I52" s="193"/>
      <c r="J52" s="193"/>
      <c r="K52" s="193"/>
      <c r="L52" s="193"/>
      <c r="M52" s="193"/>
    </row>
    <row r="53" spans="1:13" ht="20.25" x14ac:dyDescent="0.25">
      <c r="A53" s="193" t="s">
        <v>8</v>
      </c>
      <c r="B53" s="193"/>
      <c r="C53" s="193"/>
      <c r="D53" s="193"/>
      <c r="E53" s="193"/>
      <c r="F53" s="193"/>
      <c r="G53" s="193"/>
      <c r="H53" s="193"/>
      <c r="I53" s="193"/>
      <c r="J53" s="193"/>
      <c r="K53" s="193"/>
      <c r="L53" s="193"/>
      <c r="M53" s="193"/>
    </row>
    <row r="54" spans="1:13" ht="20.25" x14ac:dyDescent="0.3">
      <c r="A54" s="194" t="s">
        <v>147</v>
      </c>
      <c r="B54" s="194"/>
      <c r="C54" s="194"/>
      <c r="D54" s="194"/>
      <c r="E54" s="194"/>
      <c r="F54" s="194"/>
      <c r="G54" s="194"/>
      <c r="H54" s="194"/>
      <c r="I54" s="194"/>
      <c r="J54" s="194"/>
      <c r="K54" s="194"/>
      <c r="L54" s="194"/>
      <c r="M54" s="194"/>
    </row>
    <row r="55" spans="1:13" ht="24" x14ac:dyDescent="0.25">
      <c r="A55" s="86" t="s">
        <v>9</v>
      </c>
      <c r="B55" s="86" t="s">
        <v>10</v>
      </c>
      <c r="C55" s="87" t="s">
        <v>11</v>
      </c>
      <c r="D55" s="88" t="s">
        <v>12</v>
      </c>
      <c r="E55" s="88" t="s">
        <v>13</v>
      </c>
      <c r="F55" s="89" t="s">
        <v>14</v>
      </c>
      <c r="G55" s="88" t="s">
        <v>0</v>
      </c>
      <c r="H55" s="90" t="s">
        <v>1</v>
      </c>
      <c r="I55" s="91" t="s">
        <v>2</v>
      </c>
      <c r="J55" s="91" t="s">
        <v>3</v>
      </c>
      <c r="K55" s="91" t="s">
        <v>4</v>
      </c>
      <c r="L55" s="91" t="s">
        <v>5</v>
      </c>
      <c r="M55" s="91" t="s">
        <v>6</v>
      </c>
    </row>
    <row r="56" spans="1:13" ht="33.75" customHeight="1" x14ac:dyDescent="0.25">
      <c r="A56" s="92">
        <v>1</v>
      </c>
      <c r="B56" s="93">
        <v>45019</v>
      </c>
      <c r="C56" s="93">
        <v>45022</v>
      </c>
      <c r="D56" s="94" t="s">
        <v>148</v>
      </c>
      <c r="E56" s="95" t="s">
        <v>143</v>
      </c>
      <c r="F56" s="94" t="s">
        <v>149</v>
      </c>
      <c r="G56" s="95" t="s">
        <v>150</v>
      </c>
      <c r="H56" s="96" t="s">
        <v>151</v>
      </c>
      <c r="I56" s="97">
        <v>952.35</v>
      </c>
      <c r="J56" s="97">
        <v>1200</v>
      </c>
      <c r="K56" s="97">
        <v>0</v>
      </c>
      <c r="L56" s="97">
        <f>SUM(I56:K56)</f>
        <v>2152.35</v>
      </c>
      <c r="M56" s="48" t="s">
        <v>85</v>
      </c>
    </row>
    <row r="57" spans="1:13" ht="33.75" customHeight="1" x14ac:dyDescent="0.25">
      <c r="A57" s="92">
        <v>2</v>
      </c>
      <c r="B57" s="93">
        <v>45032</v>
      </c>
      <c r="C57" s="93">
        <v>45037</v>
      </c>
      <c r="D57" s="94" t="s">
        <v>152</v>
      </c>
      <c r="E57" s="94" t="s">
        <v>153</v>
      </c>
      <c r="F57" s="94" t="s">
        <v>31</v>
      </c>
      <c r="G57" s="94" t="s">
        <v>154</v>
      </c>
      <c r="H57" s="96" t="s">
        <v>155</v>
      </c>
      <c r="I57" s="97">
        <v>1544.05</v>
      </c>
      <c r="J57" s="97">
        <v>2000</v>
      </c>
      <c r="K57" s="97">
        <v>0</v>
      </c>
      <c r="L57" s="97">
        <f t="shared" ref="L57:L70" si="3">SUM(I57:K57)</f>
        <v>3544.05</v>
      </c>
      <c r="M57" s="98"/>
    </row>
    <row r="58" spans="1:13" ht="33.75" customHeight="1" x14ac:dyDescent="0.25">
      <c r="A58" s="92">
        <v>3</v>
      </c>
      <c r="B58" s="99">
        <v>45032</v>
      </c>
      <c r="C58" s="99">
        <v>45037</v>
      </c>
      <c r="D58" s="94" t="s">
        <v>156</v>
      </c>
      <c r="E58" s="94" t="s">
        <v>157</v>
      </c>
      <c r="F58" s="94" t="s">
        <v>31</v>
      </c>
      <c r="G58" s="94" t="s">
        <v>158</v>
      </c>
      <c r="H58" s="96" t="s">
        <v>159</v>
      </c>
      <c r="I58" s="97">
        <v>0</v>
      </c>
      <c r="J58" s="97">
        <v>0</v>
      </c>
      <c r="K58" s="97">
        <v>0</v>
      </c>
      <c r="L58" s="97">
        <v>0</v>
      </c>
      <c r="M58" s="48" t="s">
        <v>86</v>
      </c>
    </row>
    <row r="59" spans="1:13" ht="33.75" customHeight="1" x14ac:dyDescent="0.25">
      <c r="A59" s="92">
        <v>4</v>
      </c>
      <c r="B59" s="99">
        <v>45032</v>
      </c>
      <c r="C59" s="99">
        <v>45037</v>
      </c>
      <c r="D59" s="94" t="s">
        <v>160</v>
      </c>
      <c r="E59" s="94" t="s">
        <v>161</v>
      </c>
      <c r="F59" s="94" t="s">
        <v>31</v>
      </c>
      <c r="G59" s="94" t="s">
        <v>158</v>
      </c>
      <c r="H59" s="96" t="s">
        <v>159</v>
      </c>
      <c r="I59" s="97">
        <v>0</v>
      </c>
      <c r="J59" s="97">
        <v>0</v>
      </c>
      <c r="K59" s="97">
        <v>0</v>
      </c>
      <c r="L59" s="97">
        <v>0</v>
      </c>
      <c r="M59" s="98"/>
    </row>
    <row r="60" spans="1:13" ht="33.75" customHeight="1" x14ac:dyDescent="0.25">
      <c r="A60" s="92">
        <v>5</v>
      </c>
      <c r="B60" s="99">
        <v>45032</v>
      </c>
      <c r="C60" s="100">
        <v>45042</v>
      </c>
      <c r="D60" s="95" t="s">
        <v>77</v>
      </c>
      <c r="E60" s="95" t="s">
        <v>90</v>
      </c>
      <c r="F60" s="95" t="s">
        <v>22</v>
      </c>
      <c r="G60" s="94" t="s">
        <v>162</v>
      </c>
      <c r="H60" s="101" t="s">
        <v>163</v>
      </c>
      <c r="I60" s="102">
        <v>7178.5</v>
      </c>
      <c r="J60" s="102">
        <v>6000</v>
      </c>
      <c r="K60" s="102">
        <v>0</v>
      </c>
      <c r="L60" s="102">
        <f t="shared" si="3"/>
        <v>13178.5</v>
      </c>
      <c r="M60" s="103" t="s">
        <v>84</v>
      </c>
    </row>
    <row r="61" spans="1:13" ht="33.75" customHeight="1" x14ac:dyDescent="0.25">
      <c r="A61" s="92">
        <v>6</v>
      </c>
      <c r="B61" s="99">
        <v>45032</v>
      </c>
      <c r="C61" s="100">
        <v>45042</v>
      </c>
      <c r="D61" s="94" t="s">
        <v>58</v>
      </c>
      <c r="E61" s="94" t="s">
        <v>59</v>
      </c>
      <c r="F61" s="94" t="s">
        <v>46</v>
      </c>
      <c r="G61" s="94" t="s">
        <v>162</v>
      </c>
      <c r="H61" s="101" t="s">
        <v>164</v>
      </c>
      <c r="I61" s="102">
        <v>7178.5</v>
      </c>
      <c r="J61" s="102">
        <v>5000</v>
      </c>
      <c r="K61" s="102">
        <v>0</v>
      </c>
      <c r="L61" s="102">
        <f t="shared" si="3"/>
        <v>12178.5</v>
      </c>
      <c r="M61" s="98"/>
    </row>
    <row r="62" spans="1:13" ht="33.75" customHeight="1" x14ac:dyDescent="0.25">
      <c r="A62" s="92">
        <v>7</v>
      </c>
      <c r="B62" s="99">
        <v>45033</v>
      </c>
      <c r="C62" s="100">
        <v>45038</v>
      </c>
      <c r="D62" s="94" t="s">
        <v>165</v>
      </c>
      <c r="E62" s="94" t="s">
        <v>132</v>
      </c>
      <c r="F62" s="94" t="s">
        <v>44</v>
      </c>
      <c r="G62" s="94" t="s">
        <v>158</v>
      </c>
      <c r="H62" s="101" t="s">
        <v>166</v>
      </c>
      <c r="I62" s="102">
        <v>0</v>
      </c>
      <c r="J62" s="102">
        <v>1500</v>
      </c>
      <c r="K62" s="102">
        <v>0</v>
      </c>
      <c r="L62" s="102">
        <f>SUM(I62:K62)</f>
        <v>1500</v>
      </c>
      <c r="M62" s="98"/>
    </row>
    <row r="63" spans="1:13" ht="33.75" customHeight="1" x14ac:dyDescent="0.25">
      <c r="A63" s="92">
        <v>8</v>
      </c>
      <c r="B63" s="99">
        <v>45033</v>
      </c>
      <c r="C63" s="100">
        <v>45038</v>
      </c>
      <c r="D63" s="94" t="s">
        <v>167</v>
      </c>
      <c r="E63" s="94" t="s">
        <v>168</v>
      </c>
      <c r="F63" s="94" t="s">
        <v>44</v>
      </c>
      <c r="G63" s="94" t="s">
        <v>158</v>
      </c>
      <c r="H63" s="101" t="s">
        <v>166</v>
      </c>
      <c r="I63" s="102">
        <v>0</v>
      </c>
      <c r="J63" s="102">
        <v>1500</v>
      </c>
      <c r="K63" s="102">
        <v>0</v>
      </c>
      <c r="L63" s="102">
        <f>SUM(I63:K63)</f>
        <v>1500</v>
      </c>
      <c r="M63" s="48" t="s">
        <v>86</v>
      </c>
    </row>
    <row r="64" spans="1:13" ht="33.75" customHeight="1" x14ac:dyDescent="0.25">
      <c r="A64" s="92">
        <v>9</v>
      </c>
      <c r="B64" s="99">
        <v>45034</v>
      </c>
      <c r="C64" s="100">
        <v>45038</v>
      </c>
      <c r="D64" s="104" t="s">
        <v>169</v>
      </c>
      <c r="E64" s="105" t="s">
        <v>170</v>
      </c>
      <c r="F64" s="94" t="s">
        <v>46</v>
      </c>
      <c r="G64" s="106" t="s">
        <v>150</v>
      </c>
      <c r="H64" s="101" t="s">
        <v>171</v>
      </c>
      <c r="I64" s="102">
        <v>2433</v>
      </c>
      <c r="J64" s="102">
        <v>2000</v>
      </c>
      <c r="K64" s="102">
        <v>0</v>
      </c>
      <c r="L64" s="102">
        <f t="shared" si="3"/>
        <v>4433</v>
      </c>
      <c r="M64" s="102"/>
    </row>
    <row r="65" spans="1:13" ht="33.75" customHeight="1" x14ac:dyDescent="0.25">
      <c r="A65" s="92">
        <v>10</v>
      </c>
      <c r="B65" s="100">
        <v>45039</v>
      </c>
      <c r="C65" s="100">
        <v>45045</v>
      </c>
      <c r="D65" s="104" t="s">
        <v>131</v>
      </c>
      <c r="E65" s="105" t="s">
        <v>132</v>
      </c>
      <c r="F65" s="94" t="s">
        <v>98</v>
      </c>
      <c r="G65" s="94" t="s">
        <v>158</v>
      </c>
      <c r="H65" s="101" t="s">
        <v>172</v>
      </c>
      <c r="I65" s="102">
        <v>0</v>
      </c>
      <c r="J65" s="102">
        <v>900</v>
      </c>
      <c r="K65" s="102">
        <v>0</v>
      </c>
      <c r="L65" s="102">
        <f t="shared" si="3"/>
        <v>900</v>
      </c>
      <c r="M65" s="102"/>
    </row>
    <row r="66" spans="1:13" ht="33.75" customHeight="1" x14ac:dyDescent="0.25">
      <c r="A66" s="92">
        <v>11</v>
      </c>
      <c r="B66" s="93">
        <v>45046</v>
      </c>
      <c r="C66" s="93">
        <v>45050</v>
      </c>
      <c r="D66" s="95" t="s">
        <v>173</v>
      </c>
      <c r="E66" s="94" t="s">
        <v>54</v>
      </c>
      <c r="F66" s="94" t="s">
        <v>174</v>
      </c>
      <c r="G66" s="94" t="s">
        <v>175</v>
      </c>
      <c r="H66" s="107" t="s">
        <v>176</v>
      </c>
      <c r="I66" s="102">
        <v>1592.74</v>
      </c>
      <c r="J66" s="102">
        <v>1600</v>
      </c>
      <c r="K66" s="102">
        <v>0</v>
      </c>
      <c r="L66" s="102">
        <f t="shared" si="3"/>
        <v>3192.74</v>
      </c>
      <c r="M66" s="102"/>
    </row>
    <row r="67" spans="1:13" ht="33.75" customHeight="1" x14ac:dyDescent="0.25">
      <c r="A67" s="92">
        <v>12</v>
      </c>
      <c r="B67" s="93">
        <v>45046</v>
      </c>
      <c r="C67" s="93">
        <v>45050</v>
      </c>
      <c r="D67" s="94" t="s">
        <v>58</v>
      </c>
      <c r="E67" s="94" t="s">
        <v>59</v>
      </c>
      <c r="F67" s="94" t="s">
        <v>46</v>
      </c>
      <c r="G67" s="94" t="s">
        <v>175</v>
      </c>
      <c r="H67" s="107" t="s">
        <v>177</v>
      </c>
      <c r="I67" s="102">
        <v>597.64</v>
      </c>
      <c r="J67" s="102">
        <v>1200</v>
      </c>
      <c r="K67" s="102">
        <v>0</v>
      </c>
      <c r="L67" s="102">
        <f t="shared" si="3"/>
        <v>1797.6399999999999</v>
      </c>
      <c r="M67" s="102"/>
    </row>
    <row r="68" spans="1:13" ht="33.75" customHeight="1" x14ac:dyDescent="0.25">
      <c r="A68" s="92">
        <v>13</v>
      </c>
      <c r="B68" s="93">
        <v>45046</v>
      </c>
      <c r="C68" s="93">
        <v>45050</v>
      </c>
      <c r="D68" s="94" t="s">
        <v>178</v>
      </c>
      <c r="E68" s="94" t="s">
        <v>179</v>
      </c>
      <c r="F68" s="94" t="s">
        <v>46</v>
      </c>
      <c r="G68" s="94" t="s">
        <v>175</v>
      </c>
      <c r="H68" s="108" t="s">
        <v>177</v>
      </c>
      <c r="I68" s="102">
        <v>915.81</v>
      </c>
      <c r="J68" s="102">
        <v>1200</v>
      </c>
      <c r="K68" s="102">
        <v>0</v>
      </c>
      <c r="L68" s="102">
        <f t="shared" si="3"/>
        <v>2115.81</v>
      </c>
      <c r="M68" s="102"/>
    </row>
    <row r="69" spans="1:13" ht="33.75" customHeight="1" x14ac:dyDescent="0.25">
      <c r="A69" s="92">
        <v>14</v>
      </c>
      <c r="B69" s="93">
        <v>45046</v>
      </c>
      <c r="C69" s="93">
        <v>45050</v>
      </c>
      <c r="D69" s="95" t="s">
        <v>102</v>
      </c>
      <c r="E69" s="95" t="s">
        <v>180</v>
      </c>
      <c r="F69" s="94" t="s">
        <v>46</v>
      </c>
      <c r="G69" s="94" t="s">
        <v>175</v>
      </c>
      <c r="H69" s="109" t="s">
        <v>177</v>
      </c>
      <c r="I69" s="102">
        <v>915.81</v>
      </c>
      <c r="J69" s="102">
        <v>1200</v>
      </c>
      <c r="K69" s="102">
        <v>0</v>
      </c>
      <c r="L69" s="102">
        <f t="shared" si="3"/>
        <v>2115.81</v>
      </c>
      <c r="M69" s="102"/>
    </row>
    <row r="70" spans="1:13" ht="33.75" customHeight="1" x14ac:dyDescent="0.25">
      <c r="A70" s="92">
        <v>15</v>
      </c>
      <c r="B70" s="93">
        <v>45046</v>
      </c>
      <c r="C70" s="93">
        <v>45052</v>
      </c>
      <c r="D70" s="95" t="s">
        <v>181</v>
      </c>
      <c r="E70" s="94" t="s">
        <v>182</v>
      </c>
      <c r="F70" s="94" t="s">
        <v>98</v>
      </c>
      <c r="G70" s="94" t="s">
        <v>150</v>
      </c>
      <c r="H70" s="107" t="s">
        <v>183</v>
      </c>
      <c r="I70" s="102">
        <v>1964</v>
      </c>
      <c r="J70" s="102">
        <v>3000</v>
      </c>
      <c r="K70" s="102">
        <v>0</v>
      </c>
      <c r="L70" s="102">
        <f t="shared" si="3"/>
        <v>4964</v>
      </c>
      <c r="M70" s="102"/>
    </row>
    <row r="71" spans="1:13" x14ac:dyDescent="0.25">
      <c r="A71" s="110" t="s">
        <v>16</v>
      </c>
      <c r="B71" s="110"/>
      <c r="C71" s="110"/>
      <c r="D71" s="110"/>
      <c r="E71" s="110"/>
      <c r="F71" s="110"/>
      <c r="G71" s="110"/>
      <c r="H71" s="111"/>
      <c r="I71" s="112">
        <f>SUM(I56:I70)</f>
        <v>25272.400000000005</v>
      </c>
      <c r="J71" s="112">
        <f>SUM(J56:J70)</f>
        <v>28300</v>
      </c>
      <c r="K71" s="112">
        <f>SUM(K56:K70)</f>
        <v>0</v>
      </c>
      <c r="L71" s="112">
        <f>SUM(L56:L70)</f>
        <v>53572.399999999994</v>
      </c>
      <c r="M71" s="112"/>
    </row>
    <row r="73" spans="1:13" ht="19.5" x14ac:dyDescent="0.4">
      <c r="A73" s="54" t="s">
        <v>243</v>
      </c>
    </row>
    <row r="74" spans="1:13" ht="26.25" customHeight="1" x14ac:dyDescent="0.25">
      <c r="A74" s="185" t="s">
        <v>7</v>
      </c>
      <c r="B74" s="185"/>
      <c r="C74" s="185"/>
      <c r="D74" s="185"/>
      <c r="E74" s="185"/>
      <c r="F74" s="185"/>
      <c r="G74" s="185"/>
      <c r="H74" s="185"/>
      <c r="I74" s="185"/>
      <c r="J74" s="185"/>
      <c r="K74" s="185"/>
      <c r="L74" s="185"/>
      <c r="M74" s="185"/>
    </row>
    <row r="75" spans="1:13" ht="24.75" customHeight="1" x14ac:dyDescent="0.35">
      <c r="A75" s="186" t="s">
        <v>8</v>
      </c>
      <c r="B75" s="187"/>
      <c r="C75" s="187"/>
      <c r="D75" s="187"/>
      <c r="E75" s="187"/>
      <c r="F75" s="187"/>
      <c r="G75" s="187"/>
      <c r="H75" s="187"/>
      <c r="I75" s="187"/>
      <c r="J75" s="187"/>
      <c r="K75" s="187"/>
      <c r="L75" s="187"/>
      <c r="M75" s="187"/>
    </row>
    <row r="76" spans="1:13" ht="23.25" x14ac:dyDescent="0.35">
      <c r="A76" s="188" t="s">
        <v>184</v>
      </c>
      <c r="B76" s="188"/>
      <c r="C76" s="188"/>
      <c r="D76" s="188"/>
      <c r="E76" s="188"/>
      <c r="F76" s="188"/>
      <c r="G76" s="188"/>
      <c r="H76" s="188"/>
      <c r="I76" s="188"/>
      <c r="J76" s="188"/>
      <c r="K76" s="188"/>
      <c r="L76" s="188"/>
      <c r="M76" s="188"/>
    </row>
    <row r="77" spans="1:13" ht="30" x14ac:dyDescent="0.25">
      <c r="A77" s="71" t="s">
        <v>9</v>
      </c>
      <c r="B77" s="71" t="s">
        <v>10</v>
      </c>
      <c r="C77" s="9" t="s">
        <v>11</v>
      </c>
      <c r="D77" s="1" t="s">
        <v>12</v>
      </c>
      <c r="E77" s="1" t="s">
        <v>13</v>
      </c>
      <c r="F77" s="2" t="s">
        <v>14</v>
      </c>
      <c r="G77" s="1" t="s">
        <v>0</v>
      </c>
      <c r="H77" s="2" t="s">
        <v>1</v>
      </c>
      <c r="I77" s="113" t="s">
        <v>2</v>
      </c>
      <c r="J77" s="3" t="s">
        <v>3</v>
      </c>
      <c r="K77" s="3" t="s">
        <v>4</v>
      </c>
      <c r="L77" s="3" t="s">
        <v>5</v>
      </c>
      <c r="M77" s="3" t="s">
        <v>6</v>
      </c>
    </row>
    <row r="78" spans="1:13" ht="46.5" customHeight="1" x14ac:dyDescent="0.25">
      <c r="A78" s="26">
        <v>1</v>
      </c>
      <c r="B78" s="41">
        <v>45053</v>
      </c>
      <c r="C78" s="41">
        <v>45058</v>
      </c>
      <c r="D78" s="31" t="s">
        <v>185</v>
      </c>
      <c r="E78" s="31" t="s">
        <v>186</v>
      </c>
      <c r="F78" s="33" t="s">
        <v>187</v>
      </c>
      <c r="G78" s="31" t="s">
        <v>188</v>
      </c>
      <c r="H78" s="114" t="s">
        <v>189</v>
      </c>
      <c r="I78" s="115">
        <v>0</v>
      </c>
      <c r="J78" s="27">
        <v>0</v>
      </c>
      <c r="K78" s="27">
        <v>0</v>
      </c>
      <c r="L78" s="27">
        <v>0</v>
      </c>
      <c r="M78" s="80" t="s">
        <v>84</v>
      </c>
    </row>
    <row r="79" spans="1:13" ht="46.5" customHeight="1" x14ac:dyDescent="0.25">
      <c r="A79" s="26">
        <v>2</v>
      </c>
      <c r="B79" s="41">
        <v>45059</v>
      </c>
      <c r="C79" s="41">
        <v>45063</v>
      </c>
      <c r="D79" s="60" t="s">
        <v>131</v>
      </c>
      <c r="E79" s="43" t="s">
        <v>132</v>
      </c>
      <c r="F79" s="60" t="s">
        <v>15</v>
      </c>
      <c r="G79" s="60" t="s">
        <v>190</v>
      </c>
      <c r="H79" s="34" t="s">
        <v>191</v>
      </c>
      <c r="I79" s="26" t="s">
        <v>192</v>
      </c>
      <c r="J79" s="27">
        <v>2000</v>
      </c>
      <c r="K79" s="116" t="s">
        <v>193</v>
      </c>
      <c r="L79" s="27">
        <v>4049.8</v>
      </c>
      <c r="M79" s="117"/>
    </row>
    <row r="80" spans="1:13" ht="46.5" customHeight="1" x14ac:dyDescent="0.25">
      <c r="A80" s="26">
        <v>3</v>
      </c>
      <c r="B80" s="41">
        <v>45059</v>
      </c>
      <c r="C80" s="41">
        <v>45063</v>
      </c>
      <c r="D80" s="60" t="s">
        <v>194</v>
      </c>
      <c r="E80" s="31" t="s">
        <v>195</v>
      </c>
      <c r="F80" s="60" t="s">
        <v>15</v>
      </c>
      <c r="G80" s="60" t="s">
        <v>190</v>
      </c>
      <c r="H80" s="34" t="s">
        <v>191</v>
      </c>
      <c r="I80" s="26" t="str">
        <f>I79</f>
        <v>2,049.80</v>
      </c>
      <c r="J80" s="27">
        <v>2000</v>
      </c>
      <c r="K80" s="116" t="s">
        <v>193</v>
      </c>
      <c r="L80" s="27">
        <v>4049.8</v>
      </c>
      <c r="M80" s="80" t="s">
        <v>84</v>
      </c>
    </row>
    <row r="81" spans="1:14" ht="46.5" customHeight="1" x14ac:dyDescent="0.25">
      <c r="A81" s="26">
        <v>4</v>
      </c>
      <c r="B81" s="41">
        <v>45059</v>
      </c>
      <c r="C81" s="41">
        <v>45063</v>
      </c>
      <c r="D81" s="60" t="s">
        <v>196</v>
      </c>
      <c r="E81" s="43" t="s">
        <v>197</v>
      </c>
      <c r="F81" s="60" t="s">
        <v>15</v>
      </c>
      <c r="G81" s="60" t="s">
        <v>190</v>
      </c>
      <c r="H81" s="34" t="s">
        <v>191</v>
      </c>
      <c r="I81" s="26" t="str">
        <f>I80</f>
        <v>2,049.80</v>
      </c>
      <c r="J81" s="27">
        <v>2000</v>
      </c>
      <c r="K81" s="116" t="s">
        <v>193</v>
      </c>
      <c r="L81" s="27">
        <v>4049.8</v>
      </c>
      <c r="M81" s="80" t="s">
        <v>84</v>
      </c>
    </row>
    <row r="82" spans="1:14" ht="46.5" customHeight="1" x14ac:dyDescent="0.25">
      <c r="A82" s="26">
        <v>5</v>
      </c>
      <c r="B82" s="30">
        <v>45065</v>
      </c>
      <c r="C82" s="30">
        <v>45074</v>
      </c>
      <c r="D82" s="44" t="s">
        <v>198</v>
      </c>
      <c r="E82" s="118" t="s">
        <v>54</v>
      </c>
      <c r="F82" s="44" t="s">
        <v>24</v>
      </c>
      <c r="G82" s="60" t="s">
        <v>199</v>
      </c>
      <c r="H82" s="119" t="s">
        <v>200</v>
      </c>
      <c r="I82" s="120">
        <v>10998</v>
      </c>
      <c r="J82" s="27">
        <v>4800</v>
      </c>
      <c r="K82" s="116" t="s">
        <v>193</v>
      </c>
      <c r="L82" s="120">
        <v>15798</v>
      </c>
      <c r="M82" s="80" t="s">
        <v>84</v>
      </c>
    </row>
    <row r="83" spans="1:14" ht="46.5" customHeight="1" x14ac:dyDescent="0.25">
      <c r="A83" s="26">
        <v>6</v>
      </c>
      <c r="B83" s="30">
        <v>45067</v>
      </c>
      <c r="C83" s="30">
        <v>45073</v>
      </c>
      <c r="D83" s="60" t="s">
        <v>131</v>
      </c>
      <c r="E83" s="43" t="s">
        <v>132</v>
      </c>
      <c r="F83" s="60" t="s">
        <v>15</v>
      </c>
      <c r="G83" s="43" t="s">
        <v>201</v>
      </c>
      <c r="H83" s="34" t="s">
        <v>202</v>
      </c>
      <c r="I83" s="26" t="s">
        <v>203</v>
      </c>
      <c r="J83" s="27">
        <v>1800</v>
      </c>
      <c r="K83" s="116" t="s">
        <v>193</v>
      </c>
      <c r="L83" s="27">
        <v>3334.07</v>
      </c>
      <c r="M83" s="27"/>
    </row>
    <row r="84" spans="1:14" ht="46.5" customHeight="1" x14ac:dyDescent="0.25">
      <c r="A84" s="26">
        <v>7</v>
      </c>
      <c r="B84" s="30">
        <v>45067</v>
      </c>
      <c r="C84" s="30">
        <v>45073</v>
      </c>
      <c r="D84" s="60" t="s">
        <v>204</v>
      </c>
      <c r="E84" s="43" t="s">
        <v>205</v>
      </c>
      <c r="F84" s="60" t="s">
        <v>15</v>
      </c>
      <c r="G84" s="43" t="s">
        <v>206</v>
      </c>
      <c r="H84" s="34" t="s">
        <v>202</v>
      </c>
      <c r="I84" s="26" t="s">
        <v>203</v>
      </c>
      <c r="J84" s="27">
        <v>1800</v>
      </c>
      <c r="K84" s="116" t="s">
        <v>193</v>
      </c>
      <c r="L84" s="27">
        <v>3334.07</v>
      </c>
      <c r="M84" s="27"/>
    </row>
    <row r="85" spans="1:14" ht="46.5" customHeight="1" x14ac:dyDescent="0.25">
      <c r="A85" s="26">
        <v>8</v>
      </c>
      <c r="B85" s="30">
        <v>45070</v>
      </c>
      <c r="C85" s="30">
        <v>45073</v>
      </c>
      <c r="D85" s="43" t="s">
        <v>207</v>
      </c>
      <c r="E85" s="43" t="s">
        <v>208</v>
      </c>
      <c r="F85" s="43" t="s">
        <v>43</v>
      </c>
      <c r="G85" s="60" t="s">
        <v>209</v>
      </c>
      <c r="H85" s="119" t="s">
        <v>210</v>
      </c>
      <c r="I85" s="121" t="s">
        <v>211</v>
      </c>
      <c r="J85" s="27">
        <v>2100</v>
      </c>
      <c r="K85" s="116" t="s">
        <v>193</v>
      </c>
      <c r="L85" s="27">
        <v>2701.23</v>
      </c>
      <c r="M85" s="122" t="s">
        <v>84</v>
      </c>
    </row>
    <row r="86" spans="1:14" ht="46.5" customHeight="1" x14ac:dyDescent="0.25">
      <c r="A86" s="26">
        <v>9</v>
      </c>
      <c r="B86" s="30">
        <v>45070</v>
      </c>
      <c r="C86" s="30">
        <v>45073</v>
      </c>
      <c r="D86" s="60" t="s">
        <v>212</v>
      </c>
      <c r="E86" s="43" t="s">
        <v>213</v>
      </c>
      <c r="F86" s="43" t="s">
        <v>214</v>
      </c>
      <c r="G86" s="60" t="s">
        <v>209</v>
      </c>
      <c r="H86" s="119" t="s">
        <v>210</v>
      </c>
      <c r="I86" s="121" t="s">
        <v>211</v>
      </c>
      <c r="J86" s="27">
        <v>2100</v>
      </c>
      <c r="K86" s="116" t="s">
        <v>193</v>
      </c>
      <c r="L86" s="27">
        <v>2701.23</v>
      </c>
      <c r="M86" s="81" t="s">
        <v>84</v>
      </c>
    </row>
    <row r="87" spans="1:14" ht="46.5" customHeight="1" x14ac:dyDescent="0.25">
      <c r="A87" s="26">
        <v>10</v>
      </c>
      <c r="B87" s="30">
        <v>45067</v>
      </c>
      <c r="C87" s="30">
        <v>45079</v>
      </c>
      <c r="D87" s="60" t="s">
        <v>215</v>
      </c>
      <c r="E87" s="42" t="s">
        <v>59</v>
      </c>
      <c r="F87" s="43" t="s">
        <v>46</v>
      </c>
      <c r="G87" s="43" t="s">
        <v>216</v>
      </c>
      <c r="H87" s="119" t="s">
        <v>217</v>
      </c>
      <c r="I87" s="123" t="s">
        <v>218</v>
      </c>
      <c r="J87" s="27">
        <v>5800</v>
      </c>
      <c r="K87" s="116" t="s">
        <v>193</v>
      </c>
      <c r="L87" s="124">
        <v>14638.87</v>
      </c>
      <c r="M87" s="118"/>
    </row>
    <row r="88" spans="1:14" ht="46.5" customHeight="1" x14ac:dyDescent="0.25">
      <c r="A88" s="26">
        <v>11</v>
      </c>
      <c r="B88" s="30">
        <v>45067</v>
      </c>
      <c r="C88" s="30">
        <v>45074</v>
      </c>
      <c r="D88" s="44" t="s">
        <v>219</v>
      </c>
      <c r="E88" s="42" t="s">
        <v>220</v>
      </c>
      <c r="F88" s="43" t="s">
        <v>46</v>
      </c>
      <c r="G88" s="43" t="s">
        <v>221</v>
      </c>
      <c r="H88" s="119" t="s">
        <v>222</v>
      </c>
      <c r="I88" s="123" t="s">
        <v>223</v>
      </c>
      <c r="J88" s="27">
        <v>2400</v>
      </c>
      <c r="K88" s="116" t="s">
        <v>193</v>
      </c>
      <c r="L88" s="124">
        <v>4149</v>
      </c>
      <c r="M88" s="118"/>
    </row>
    <row r="89" spans="1:14" ht="46.5" customHeight="1" x14ac:dyDescent="0.25">
      <c r="A89" s="26">
        <v>12</v>
      </c>
      <c r="B89" s="30">
        <v>45073</v>
      </c>
      <c r="C89" s="30">
        <v>45079</v>
      </c>
      <c r="D89" s="118" t="s">
        <v>224</v>
      </c>
      <c r="E89" s="42" t="s">
        <v>90</v>
      </c>
      <c r="F89" s="42" t="s">
        <v>22</v>
      </c>
      <c r="G89" s="42" t="s">
        <v>225</v>
      </c>
      <c r="H89" s="119" t="s">
        <v>226</v>
      </c>
      <c r="I89" s="123" t="s">
        <v>227</v>
      </c>
      <c r="J89" s="27">
        <v>4800</v>
      </c>
      <c r="K89" s="116" t="s">
        <v>193</v>
      </c>
      <c r="L89" s="124">
        <v>12292</v>
      </c>
      <c r="M89" s="118"/>
    </row>
    <row r="90" spans="1:14" ht="46.5" customHeight="1" x14ac:dyDescent="0.25">
      <c r="A90" s="26">
        <v>13</v>
      </c>
      <c r="B90" s="30">
        <v>45074</v>
      </c>
      <c r="C90" s="30">
        <v>45077</v>
      </c>
      <c r="D90" s="118" t="s">
        <v>228</v>
      </c>
      <c r="E90" s="42" t="s">
        <v>229</v>
      </c>
      <c r="F90" s="42" t="s">
        <v>229</v>
      </c>
      <c r="G90" s="42" t="s">
        <v>230</v>
      </c>
      <c r="H90" s="119" t="s">
        <v>231</v>
      </c>
      <c r="I90" s="125">
        <v>0</v>
      </c>
      <c r="J90" s="27">
        <v>0</v>
      </c>
      <c r="K90" s="116" t="s">
        <v>193</v>
      </c>
      <c r="L90" s="124">
        <v>0</v>
      </c>
      <c r="M90" s="118"/>
    </row>
    <row r="91" spans="1:14" ht="46.5" customHeight="1" x14ac:dyDescent="0.25">
      <c r="A91" s="26">
        <v>14</v>
      </c>
      <c r="B91" s="30">
        <v>45075</v>
      </c>
      <c r="C91" s="30">
        <v>45078</v>
      </c>
      <c r="D91" s="118" t="s">
        <v>102</v>
      </c>
      <c r="E91" s="42" t="s">
        <v>232</v>
      </c>
      <c r="F91" s="43" t="s">
        <v>46</v>
      </c>
      <c r="G91" s="118" t="s">
        <v>233</v>
      </c>
      <c r="H91" s="119" t="s">
        <v>234</v>
      </c>
      <c r="I91" s="123" t="s">
        <v>235</v>
      </c>
      <c r="J91" s="27">
        <v>3200</v>
      </c>
      <c r="K91" s="116" t="s">
        <v>193</v>
      </c>
      <c r="L91" s="124">
        <v>5035.3999999999996</v>
      </c>
      <c r="M91" s="118"/>
    </row>
    <row r="92" spans="1:14" ht="46.5" customHeight="1" x14ac:dyDescent="0.25">
      <c r="A92" s="26">
        <v>15</v>
      </c>
      <c r="B92" s="30">
        <v>45075</v>
      </c>
      <c r="C92" s="30">
        <v>45080</v>
      </c>
      <c r="D92" s="118" t="s">
        <v>75</v>
      </c>
      <c r="E92" s="42" t="s">
        <v>21</v>
      </c>
      <c r="F92" s="60" t="s">
        <v>15</v>
      </c>
      <c r="G92" s="42" t="s">
        <v>236</v>
      </c>
      <c r="H92" s="119" t="s">
        <v>237</v>
      </c>
      <c r="I92" s="123" t="s">
        <v>238</v>
      </c>
      <c r="J92" s="27">
        <v>1200</v>
      </c>
      <c r="K92" s="116" t="s">
        <v>193</v>
      </c>
      <c r="L92" s="124">
        <v>3789</v>
      </c>
      <c r="M92" s="81" t="s">
        <v>84</v>
      </c>
    </row>
    <row r="93" spans="1:14" ht="15.75" x14ac:dyDescent="0.25">
      <c r="A93" s="191" t="s">
        <v>239</v>
      </c>
      <c r="B93" s="191"/>
      <c r="C93" s="191"/>
      <c r="D93" s="191"/>
      <c r="E93" s="191"/>
      <c r="F93" s="191"/>
      <c r="G93" s="191"/>
      <c r="H93" s="191"/>
      <c r="I93" s="126">
        <f>SUM(I78+I79+I80+I81+I82+I84++I83+I85+I86+I87+I88+I89+I90+I91+I92)</f>
        <v>43922.270000000004</v>
      </c>
      <c r="J93" s="127">
        <f>SUM(J78:J92)</f>
        <v>36000</v>
      </c>
      <c r="K93" s="127">
        <f>SUM(K78:K92)</f>
        <v>0</v>
      </c>
      <c r="L93" s="127">
        <f>SUM(L78:L92)</f>
        <v>79922.27</v>
      </c>
      <c r="M93" s="128"/>
    </row>
    <row r="95" spans="1:14" ht="19.5" x14ac:dyDescent="0.4">
      <c r="A95" s="54" t="s">
        <v>240</v>
      </c>
    </row>
    <row r="96" spans="1:14" ht="23.25" customHeight="1" x14ac:dyDescent="0.25">
      <c r="A96" s="185" t="s">
        <v>7</v>
      </c>
      <c r="B96" s="185"/>
      <c r="C96" s="185"/>
      <c r="D96" s="185"/>
      <c r="E96" s="185"/>
      <c r="F96" s="185"/>
      <c r="G96" s="185"/>
      <c r="H96" s="185"/>
      <c r="I96" s="185"/>
      <c r="J96" s="185"/>
      <c r="K96" s="185"/>
      <c r="L96" s="185"/>
      <c r="M96" s="129"/>
      <c r="N96" s="129"/>
    </row>
    <row r="97" spans="1:14" ht="23.25" customHeight="1" x14ac:dyDescent="0.35">
      <c r="A97" s="186" t="s">
        <v>8</v>
      </c>
      <c r="B97" s="186"/>
      <c r="C97" s="186"/>
      <c r="D97" s="186"/>
      <c r="E97" s="186"/>
      <c r="F97" s="186"/>
      <c r="G97" s="186"/>
      <c r="H97" s="186"/>
      <c r="I97" s="186"/>
      <c r="J97" s="186"/>
      <c r="K97" s="186"/>
      <c r="L97" s="186"/>
      <c r="M97" s="130"/>
      <c r="N97" s="130"/>
    </row>
    <row r="98" spans="1:14" ht="20.25" customHeight="1" x14ac:dyDescent="0.35">
      <c r="A98" s="196" t="s">
        <v>244</v>
      </c>
      <c r="B98" s="196"/>
      <c r="C98" s="196"/>
      <c r="D98" s="196"/>
      <c r="E98" s="196"/>
      <c r="F98" s="196"/>
      <c r="G98" s="196"/>
      <c r="H98" s="196"/>
      <c r="I98" s="196"/>
      <c r="J98" s="196"/>
      <c r="K98" s="196"/>
      <c r="L98" s="196"/>
      <c r="M98" s="130"/>
      <c r="N98" s="130"/>
    </row>
    <row r="99" spans="1:14" ht="30" x14ac:dyDescent="0.25">
      <c r="A99" s="40" t="s">
        <v>9</v>
      </c>
      <c r="B99" s="40" t="s">
        <v>10</v>
      </c>
      <c r="C99" s="40" t="s">
        <v>11</v>
      </c>
      <c r="D99" s="131" t="s">
        <v>12</v>
      </c>
      <c r="E99" s="131" t="s">
        <v>13</v>
      </c>
      <c r="F99" s="132" t="s">
        <v>14</v>
      </c>
      <c r="G99" s="131" t="s">
        <v>0</v>
      </c>
      <c r="H99" s="132" t="s">
        <v>1</v>
      </c>
      <c r="I99" s="133" t="s">
        <v>2</v>
      </c>
      <c r="J99" s="134" t="s">
        <v>3</v>
      </c>
      <c r="K99" s="134" t="s">
        <v>4</v>
      </c>
      <c r="L99" s="134" t="s">
        <v>5</v>
      </c>
      <c r="M99" s="134" t="s">
        <v>245</v>
      </c>
      <c r="N99" s="134" t="s">
        <v>245</v>
      </c>
    </row>
    <row r="100" spans="1:14" ht="66.75" customHeight="1" x14ac:dyDescent="0.25">
      <c r="A100" s="135">
        <v>1</v>
      </c>
      <c r="B100" s="136">
        <v>45081</v>
      </c>
      <c r="C100" s="136">
        <v>45087</v>
      </c>
      <c r="D100" s="137" t="s">
        <v>246</v>
      </c>
      <c r="E100" s="137" t="s">
        <v>247</v>
      </c>
      <c r="F100" s="138" t="s">
        <v>229</v>
      </c>
      <c r="G100" s="137" t="s">
        <v>248</v>
      </c>
      <c r="H100" s="139" t="s">
        <v>249</v>
      </c>
      <c r="I100" s="140">
        <v>0</v>
      </c>
      <c r="J100" s="141">
        <v>0</v>
      </c>
      <c r="K100" s="141">
        <v>0</v>
      </c>
      <c r="L100" s="141">
        <v>0</v>
      </c>
      <c r="M100" s="80" t="s">
        <v>84</v>
      </c>
      <c r="N100" s="80" t="s">
        <v>84</v>
      </c>
    </row>
    <row r="101" spans="1:14" ht="66.75" customHeight="1" x14ac:dyDescent="0.25">
      <c r="A101" s="135">
        <v>2</v>
      </c>
      <c r="B101" s="136">
        <v>45082</v>
      </c>
      <c r="C101" s="136">
        <v>45087</v>
      </c>
      <c r="D101" s="142" t="s">
        <v>169</v>
      </c>
      <c r="E101" s="143" t="s">
        <v>170</v>
      </c>
      <c r="F101" s="143" t="s">
        <v>46</v>
      </c>
      <c r="G101" s="142" t="s">
        <v>123</v>
      </c>
      <c r="H101" s="139" t="s">
        <v>250</v>
      </c>
      <c r="I101" s="141">
        <v>2576</v>
      </c>
      <c r="J101" s="141">
        <v>2500</v>
      </c>
      <c r="K101" s="141">
        <v>0</v>
      </c>
      <c r="L101" s="141">
        <f t="shared" ref="L101:L113" si="4">SUM(I101:K101)</f>
        <v>5076</v>
      </c>
      <c r="M101" s="80" t="s">
        <v>84</v>
      </c>
      <c r="N101" s="80" t="s">
        <v>84</v>
      </c>
    </row>
    <row r="102" spans="1:14" ht="66.75" customHeight="1" x14ac:dyDescent="0.25">
      <c r="A102" s="135">
        <v>3</v>
      </c>
      <c r="B102" s="136">
        <v>45090</v>
      </c>
      <c r="C102" s="136">
        <v>45094</v>
      </c>
      <c r="D102" s="142" t="s">
        <v>196</v>
      </c>
      <c r="E102" s="144" t="s">
        <v>251</v>
      </c>
      <c r="F102" s="145" t="s">
        <v>98</v>
      </c>
      <c r="G102" s="142" t="s">
        <v>123</v>
      </c>
      <c r="H102" s="139" t="s">
        <v>252</v>
      </c>
      <c r="I102" s="141">
        <v>1978.85</v>
      </c>
      <c r="J102" s="141">
        <v>2000</v>
      </c>
      <c r="K102" s="146" t="s">
        <v>193</v>
      </c>
      <c r="L102" s="141">
        <f t="shared" si="4"/>
        <v>3978.85</v>
      </c>
      <c r="M102" s="80" t="s">
        <v>84</v>
      </c>
      <c r="N102" s="80" t="s">
        <v>84</v>
      </c>
    </row>
    <row r="103" spans="1:14" ht="66.75" customHeight="1" x14ac:dyDescent="0.25">
      <c r="A103" s="135">
        <v>4</v>
      </c>
      <c r="B103" s="136">
        <v>45090</v>
      </c>
      <c r="C103" s="136">
        <v>45094</v>
      </c>
      <c r="D103" s="142" t="s">
        <v>194</v>
      </c>
      <c r="E103" s="144" t="s">
        <v>253</v>
      </c>
      <c r="F103" s="145" t="s">
        <v>98</v>
      </c>
      <c r="G103" s="142" t="s">
        <v>123</v>
      </c>
      <c r="H103" s="139" t="s">
        <v>252</v>
      </c>
      <c r="I103" s="141">
        <v>1978.85</v>
      </c>
      <c r="J103" s="141">
        <v>2000</v>
      </c>
      <c r="K103" s="146" t="s">
        <v>193</v>
      </c>
      <c r="L103" s="141">
        <f t="shared" si="4"/>
        <v>3978.85</v>
      </c>
      <c r="M103" s="80" t="s">
        <v>84</v>
      </c>
      <c r="N103" s="80" t="s">
        <v>84</v>
      </c>
    </row>
    <row r="104" spans="1:14" ht="95.25" customHeight="1" x14ac:dyDescent="0.25">
      <c r="A104" s="135">
        <v>5</v>
      </c>
      <c r="B104" s="136">
        <v>45091</v>
      </c>
      <c r="C104" s="136">
        <v>45101</v>
      </c>
      <c r="D104" s="137" t="s">
        <v>254</v>
      </c>
      <c r="E104" s="137" t="s">
        <v>101</v>
      </c>
      <c r="F104" s="137" t="s">
        <v>149</v>
      </c>
      <c r="G104" s="137" t="s">
        <v>255</v>
      </c>
      <c r="H104" s="139" t="s">
        <v>256</v>
      </c>
      <c r="I104" s="141">
        <v>1459</v>
      </c>
      <c r="J104" s="141">
        <v>4000</v>
      </c>
      <c r="K104" s="146" t="s">
        <v>193</v>
      </c>
      <c r="L104" s="141">
        <f t="shared" si="4"/>
        <v>5459</v>
      </c>
      <c r="M104" s="80" t="s">
        <v>84</v>
      </c>
      <c r="N104" s="80" t="s">
        <v>84</v>
      </c>
    </row>
    <row r="105" spans="1:14" ht="67.5" customHeight="1" x14ac:dyDescent="0.25">
      <c r="A105" s="135">
        <v>6</v>
      </c>
      <c r="B105" s="136">
        <v>45093</v>
      </c>
      <c r="C105" s="136">
        <v>45101</v>
      </c>
      <c r="D105" s="147" t="s">
        <v>77</v>
      </c>
      <c r="E105" s="145" t="s">
        <v>90</v>
      </c>
      <c r="F105" s="145" t="s">
        <v>22</v>
      </c>
      <c r="G105" s="142" t="s">
        <v>123</v>
      </c>
      <c r="H105" s="139" t="s">
        <v>257</v>
      </c>
      <c r="I105" s="141">
        <v>7524</v>
      </c>
      <c r="J105" s="141">
        <v>4800</v>
      </c>
      <c r="K105" s="146" t="s">
        <v>193</v>
      </c>
      <c r="L105" s="141">
        <f t="shared" si="4"/>
        <v>12324</v>
      </c>
      <c r="M105" s="80" t="s">
        <v>84</v>
      </c>
      <c r="N105" s="80" t="s">
        <v>84</v>
      </c>
    </row>
    <row r="106" spans="1:14" ht="67.5" customHeight="1" x14ac:dyDescent="0.25">
      <c r="A106" s="135">
        <v>7</v>
      </c>
      <c r="B106" s="136">
        <v>45093</v>
      </c>
      <c r="C106" s="136">
        <v>45101</v>
      </c>
      <c r="D106" s="142" t="s">
        <v>58</v>
      </c>
      <c r="E106" s="143" t="s">
        <v>258</v>
      </c>
      <c r="F106" s="143" t="s">
        <v>46</v>
      </c>
      <c r="G106" s="142" t="s">
        <v>123</v>
      </c>
      <c r="H106" s="139" t="s">
        <v>257</v>
      </c>
      <c r="I106" s="141">
        <v>1698</v>
      </c>
      <c r="J106" s="141">
        <v>4000</v>
      </c>
      <c r="K106" s="146" t="s">
        <v>193</v>
      </c>
      <c r="L106" s="141">
        <f t="shared" si="4"/>
        <v>5698</v>
      </c>
      <c r="M106" s="80" t="s">
        <v>84</v>
      </c>
      <c r="N106" s="80" t="s">
        <v>84</v>
      </c>
    </row>
    <row r="107" spans="1:14" ht="67.5" customHeight="1" x14ac:dyDescent="0.25">
      <c r="A107" s="135">
        <v>8</v>
      </c>
      <c r="B107" s="136">
        <v>45093</v>
      </c>
      <c r="C107" s="148">
        <v>45101</v>
      </c>
      <c r="D107" s="145" t="s">
        <v>102</v>
      </c>
      <c r="E107" s="143" t="s">
        <v>51</v>
      </c>
      <c r="F107" s="143" t="s">
        <v>46</v>
      </c>
      <c r="G107" s="142" t="s">
        <v>150</v>
      </c>
      <c r="H107" s="139" t="s">
        <v>257</v>
      </c>
      <c r="I107" s="141">
        <v>2185.4</v>
      </c>
      <c r="J107" s="141">
        <v>4000</v>
      </c>
      <c r="K107" s="146" t="s">
        <v>193</v>
      </c>
      <c r="L107" s="141">
        <f t="shared" si="4"/>
        <v>6185.4</v>
      </c>
      <c r="M107" s="80" t="s">
        <v>84</v>
      </c>
      <c r="N107" s="80" t="s">
        <v>84</v>
      </c>
    </row>
    <row r="108" spans="1:14" ht="67.5" customHeight="1" x14ac:dyDescent="0.25">
      <c r="A108" s="135">
        <v>9</v>
      </c>
      <c r="B108" s="136">
        <v>45096</v>
      </c>
      <c r="C108" s="136">
        <v>45101</v>
      </c>
      <c r="D108" s="142" t="s">
        <v>169</v>
      </c>
      <c r="E108" s="143" t="s">
        <v>259</v>
      </c>
      <c r="F108" s="143" t="s">
        <v>46</v>
      </c>
      <c r="G108" s="142" t="s">
        <v>123</v>
      </c>
      <c r="H108" s="139" t="s">
        <v>260</v>
      </c>
      <c r="I108" s="141">
        <v>2698</v>
      </c>
      <c r="J108" s="141">
        <v>2500</v>
      </c>
      <c r="K108" s="146" t="s">
        <v>193</v>
      </c>
      <c r="L108" s="141">
        <f t="shared" si="4"/>
        <v>5198</v>
      </c>
      <c r="M108" s="141"/>
      <c r="N108" s="141"/>
    </row>
    <row r="109" spans="1:14" ht="75.75" customHeight="1" x14ac:dyDescent="0.25">
      <c r="A109" s="135">
        <v>10</v>
      </c>
      <c r="B109" s="136">
        <v>45096</v>
      </c>
      <c r="C109" s="136">
        <v>45101</v>
      </c>
      <c r="D109" s="142" t="s">
        <v>121</v>
      </c>
      <c r="E109" s="143" t="s">
        <v>261</v>
      </c>
      <c r="F109" s="143" t="s">
        <v>46</v>
      </c>
      <c r="G109" s="142" t="s">
        <v>123</v>
      </c>
      <c r="H109" s="139" t="s">
        <v>260</v>
      </c>
      <c r="I109" s="141">
        <v>2698</v>
      </c>
      <c r="J109" s="141">
        <v>2500</v>
      </c>
      <c r="K109" s="146" t="s">
        <v>193</v>
      </c>
      <c r="L109" s="141">
        <f t="shared" si="4"/>
        <v>5198</v>
      </c>
      <c r="M109" s="141"/>
      <c r="N109" s="141"/>
    </row>
    <row r="110" spans="1:14" ht="61.5" customHeight="1" x14ac:dyDescent="0.25">
      <c r="A110" s="135">
        <v>11</v>
      </c>
      <c r="B110" s="136">
        <v>45101</v>
      </c>
      <c r="C110" s="148">
        <v>45106</v>
      </c>
      <c r="D110" s="142" t="s">
        <v>131</v>
      </c>
      <c r="E110" s="143" t="s">
        <v>132</v>
      </c>
      <c r="F110" s="145" t="s">
        <v>98</v>
      </c>
      <c r="G110" s="142" t="s">
        <v>262</v>
      </c>
      <c r="H110" s="139" t="s">
        <v>263</v>
      </c>
      <c r="I110" s="141">
        <v>0</v>
      </c>
      <c r="J110" s="141">
        <v>0</v>
      </c>
      <c r="K110" s="146" t="s">
        <v>193</v>
      </c>
      <c r="L110" s="141">
        <v>0</v>
      </c>
      <c r="M110" s="141"/>
      <c r="N110" s="141"/>
    </row>
    <row r="111" spans="1:14" ht="70.5" customHeight="1" x14ac:dyDescent="0.25">
      <c r="A111" s="135">
        <v>12</v>
      </c>
      <c r="B111" s="136">
        <v>45101</v>
      </c>
      <c r="C111" s="148">
        <v>45106</v>
      </c>
      <c r="D111" s="142" t="s">
        <v>181</v>
      </c>
      <c r="E111" s="143" t="s">
        <v>264</v>
      </c>
      <c r="F111" s="145" t="s">
        <v>98</v>
      </c>
      <c r="G111" s="142" t="s">
        <v>262</v>
      </c>
      <c r="H111" s="139" t="s">
        <v>263</v>
      </c>
      <c r="I111" s="141">
        <v>0</v>
      </c>
      <c r="J111" s="141">
        <v>0</v>
      </c>
      <c r="K111" s="146" t="s">
        <v>193</v>
      </c>
      <c r="L111" s="141">
        <v>0</v>
      </c>
      <c r="M111" s="141"/>
      <c r="N111" s="141"/>
    </row>
    <row r="112" spans="1:14" ht="70.5" customHeight="1" x14ac:dyDescent="0.25">
      <c r="A112" s="135">
        <v>13</v>
      </c>
      <c r="B112" s="136">
        <v>45102</v>
      </c>
      <c r="C112" s="136">
        <v>45104</v>
      </c>
      <c r="D112" s="145" t="s">
        <v>198</v>
      </c>
      <c r="E112" s="145" t="s">
        <v>265</v>
      </c>
      <c r="F112" s="145" t="s">
        <v>266</v>
      </c>
      <c r="G112" s="142" t="s">
        <v>267</v>
      </c>
      <c r="H112" s="139" t="s">
        <v>268</v>
      </c>
      <c r="I112" s="141">
        <v>1737.7</v>
      </c>
      <c r="J112" s="141">
        <v>800</v>
      </c>
      <c r="K112" s="146" t="s">
        <v>193</v>
      </c>
      <c r="L112" s="141">
        <f t="shared" si="4"/>
        <v>2537.6999999999998</v>
      </c>
      <c r="M112" s="80" t="s">
        <v>84</v>
      </c>
      <c r="N112" s="80" t="s">
        <v>84</v>
      </c>
    </row>
    <row r="113" spans="1:14" ht="70.5" customHeight="1" x14ac:dyDescent="0.25">
      <c r="A113" s="135">
        <v>14</v>
      </c>
      <c r="B113" s="148">
        <v>45103</v>
      </c>
      <c r="C113" s="148">
        <v>45106</v>
      </c>
      <c r="D113" s="145" t="s">
        <v>269</v>
      </c>
      <c r="E113" s="144" t="s">
        <v>251</v>
      </c>
      <c r="F113" s="145" t="s">
        <v>98</v>
      </c>
      <c r="G113" s="142" t="s">
        <v>267</v>
      </c>
      <c r="H113" s="139" t="s">
        <v>270</v>
      </c>
      <c r="I113" s="141">
        <v>710.5</v>
      </c>
      <c r="J113" s="141">
        <v>1200</v>
      </c>
      <c r="K113" s="146" t="s">
        <v>193</v>
      </c>
      <c r="L113" s="141">
        <f t="shared" si="4"/>
        <v>1910.5</v>
      </c>
      <c r="M113" s="141"/>
      <c r="N113" s="141"/>
    </row>
    <row r="114" spans="1:14" ht="15.75" customHeight="1" x14ac:dyDescent="0.25">
      <c r="A114" s="195" t="s">
        <v>239</v>
      </c>
      <c r="B114" s="195"/>
      <c r="C114" s="195"/>
      <c r="D114" s="195"/>
      <c r="E114" s="195"/>
      <c r="F114" s="195"/>
      <c r="G114" s="195"/>
      <c r="H114" s="197"/>
      <c r="I114" s="126">
        <f>SUM(I101:I113)</f>
        <v>27244.300000000003</v>
      </c>
      <c r="J114" s="127">
        <f>SUM(J101:J113)</f>
        <v>30300</v>
      </c>
      <c r="K114" s="127">
        <f>SUM(K101:K113)</f>
        <v>0</v>
      </c>
      <c r="L114" s="127">
        <f>SUM(L101:L113)</f>
        <v>57544.299999999996</v>
      </c>
      <c r="M114" s="127"/>
      <c r="N114" s="127"/>
    </row>
    <row r="116" spans="1:14" ht="19.5" x14ac:dyDescent="0.4">
      <c r="A116" s="54" t="s">
        <v>271</v>
      </c>
    </row>
    <row r="117" spans="1:14" ht="30" customHeight="1" x14ac:dyDescent="0.25">
      <c r="A117" s="185" t="s">
        <v>7</v>
      </c>
      <c r="B117" s="185"/>
      <c r="C117" s="185"/>
      <c r="D117" s="185"/>
      <c r="E117" s="185"/>
      <c r="F117" s="185"/>
      <c r="G117" s="185"/>
      <c r="H117" s="185"/>
      <c r="I117" s="185"/>
      <c r="J117" s="185"/>
      <c r="K117" s="185"/>
      <c r="L117" s="185"/>
      <c r="M117" s="129"/>
    </row>
    <row r="118" spans="1:14" ht="30" customHeight="1" x14ac:dyDescent="0.35">
      <c r="A118" s="186" t="s">
        <v>8</v>
      </c>
      <c r="B118" s="187"/>
      <c r="C118" s="187"/>
      <c r="D118" s="187"/>
      <c r="E118" s="187"/>
      <c r="F118" s="187"/>
      <c r="G118" s="187"/>
      <c r="H118" s="187"/>
      <c r="I118" s="187"/>
      <c r="J118" s="187"/>
      <c r="K118" s="187"/>
      <c r="L118" s="187"/>
      <c r="M118" s="130"/>
    </row>
    <row r="119" spans="1:14" ht="30" customHeight="1" x14ac:dyDescent="0.35">
      <c r="A119" s="188" t="s">
        <v>272</v>
      </c>
      <c r="B119" s="188"/>
      <c r="C119" s="188"/>
      <c r="D119" s="188"/>
      <c r="E119" s="188"/>
      <c r="F119" s="188"/>
      <c r="G119" s="188"/>
      <c r="H119" s="188"/>
      <c r="I119" s="188"/>
      <c r="J119" s="188"/>
      <c r="K119" s="188"/>
      <c r="L119" s="188"/>
      <c r="M119" s="130"/>
    </row>
    <row r="120" spans="1:14" ht="30" x14ac:dyDescent="0.25">
      <c r="A120" s="40" t="s">
        <v>9</v>
      </c>
      <c r="B120" s="40" t="s">
        <v>10</v>
      </c>
      <c r="C120" s="40" t="s">
        <v>11</v>
      </c>
      <c r="D120" s="131" t="s">
        <v>12</v>
      </c>
      <c r="E120" s="131" t="s">
        <v>13</v>
      </c>
      <c r="F120" s="132" t="s">
        <v>14</v>
      </c>
      <c r="G120" s="131" t="s">
        <v>0</v>
      </c>
      <c r="H120" s="132" t="s">
        <v>1</v>
      </c>
      <c r="I120" s="133" t="s">
        <v>2</v>
      </c>
      <c r="J120" s="134" t="s">
        <v>3</v>
      </c>
      <c r="K120" s="134" t="s">
        <v>4</v>
      </c>
      <c r="L120" s="134" t="s">
        <v>5</v>
      </c>
      <c r="M120" s="134" t="s">
        <v>245</v>
      </c>
    </row>
    <row r="121" spans="1:14" ht="48" customHeight="1" x14ac:dyDescent="0.25">
      <c r="A121" s="135">
        <v>1</v>
      </c>
      <c r="B121" s="136">
        <v>45111</v>
      </c>
      <c r="C121" s="148">
        <v>45115</v>
      </c>
      <c r="D121" s="137" t="s">
        <v>273</v>
      </c>
      <c r="E121" s="137" t="s">
        <v>229</v>
      </c>
      <c r="F121" s="137" t="s">
        <v>229</v>
      </c>
      <c r="G121" s="137" t="s">
        <v>274</v>
      </c>
      <c r="H121" s="139" t="s">
        <v>275</v>
      </c>
      <c r="I121" s="140">
        <v>0</v>
      </c>
      <c r="J121" s="141">
        <v>0</v>
      </c>
      <c r="K121" s="141">
        <v>0</v>
      </c>
      <c r="L121" s="141">
        <v>0</v>
      </c>
      <c r="M121" s="141"/>
    </row>
    <row r="122" spans="1:14" ht="48" customHeight="1" x14ac:dyDescent="0.25">
      <c r="A122" s="135">
        <v>2</v>
      </c>
      <c r="B122" s="136">
        <v>45111</v>
      </c>
      <c r="C122" s="136">
        <v>45115</v>
      </c>
      <c r="D122" s="142" t="s">
        <v>93</v>
      </c>
      <c r="E122" s="143" t="s">
        <v>276</v>
      </c>
      <c r="F122" s="143" t="s">
        <v>46</v>
      </c>
      <c r="G122" s="142" t="s">
        <v>123</v>
      </c>
      <c r="H122" s="139" t="s">
        <v>277</v>
      </c>
      <c r="I122" s="141">
        <v>2243.8000000000002</v>
      </c>
      <c r="J122" s="141">
        <v>2000</v>
      </c>
      <c r="K122" s="141">
        <v>0</v>
      </c>
      <c r="L122" s="141">
        <f t="shared" ref="L122:L132" si="5">I122+J122+K122</f>
        <v>4243.8</v>
      </c>
      <c r="M122" s="80" t="s">
        <v>85</v>
      </c>
    </row>
    <row r="123" spans="1:14" ht="48" customHeight="1" x14ac:dyDescent="0.25">
      <c r="A123" s="135">
        <v>3</v>
      </c>
      <c r="B123" s="136">
        <v>45111</v>
      </c>
      <c r="C123" s="136">
        <v>45115</v>
      </c>
      <c r="D123" s="142" t="s">
        <v>117</v>
      </c>
      <c r="E123" s="144" t="s">
        <v>278</v>
      </c>
      <c r="F123" s="145" t="s">
        <v>98</v>
      </c>
      <c r="G123" s="142" t="s">
        <v>123</v>
      </c>
      <c r="H123" s="139" t="s">
        <v>277</v>
      </c>
      <c r="I123" s="141">
        <v>2296</v>
      </c>
      <c r="J123" s="141">
        <v>2000</v>
      </c>
      <c r="K123" s="146" t="s">
        <v>193</v>
      </c>
      <c r="L123" s="141">
        <f t="shared" si="5"/>
        <v>4296</v>
      </c>
      <c r="M123" s="80" t="s">
        <v>85</v>
      </c>
    </row>
    <row r="124" spans="1:14" ht="48" customHeight="1" x14ac:dyDescent="0.25">
      <c r="A124" s="135">
        <v>4</v>
      </c>
      <c r="B124" s="136">
        <v>45111</v>
      </c>
      <c r="C124" s="136">
        <v>45115</v>
      </c>
      <c r="D124" s="142" t="s">
        <v>134</v>
      </c>
      <c r="E124" s="144" t="s">
        <v>279</v>
      </c>
      <c r="F124" s="145" t="s">
        <v>98</v>
      </c>
      <c r="G124" s="142" t="s">
        <v>123</v>
      </c>
      <c r="H124" s="139" t="s">
        <v>277</v>
      </c>
      <c r="I124" s="141">
        <v>2296</v>
      </c>
      <c r="J124" s="141">
        <v>2000</v>
      </c>
      <c r="K124" s="146" t="s">
        <v>193</v>
      </c>
      <c r="L124" s="141">
        <f t="shared" si="5"/>
        <v>4296</v>
      </c>
      <c r="M124" s="80" t="s">
        <v>85</v>
      </c>
    </row>
    <row r="125" spans="1:14" ht="69.75" customHeight="1" x14ac:dyDescent="0.25">
      <c r="A125" s="135">
        <v>5</v>
      </c>
      <c r="B125" s="136">
        <v>45114</v>
      </c>
      <c r="C125" s="136">
        <v>45122</v>
      </c>
      <c r="D125" s="143" t="s">
        <v>121</v>
      </c>
      <c r="E125" s="143" t="s">
        <v>280</v>
      </c>
      <c r="F125" s="143" t="s">
        <v>46</v>
      </c>
      <c r="G125" s="143" t="s">
        <v>281</v>
      </c>
      <c r="H125" s="139" t="s">
        <v>282</v>
      </c>
      <c r="I125" s="149">
        <f>2769+1808</f>
        <v>4577</v>
      </c>
      <c r="J125" s="141">
        <v>4000</v>
      </c>
      <c r="K125" s="146" t="s">
        <v>193</v>
      </c>
      <c r="L125" s="141">
        <f t="shared" si="5"/>
        <v>8577</v>
      </c>
      <c r="M125" s="141"/>
    </row>
    <row r="126" spans="1:14" ht="72" customHeight="1" x14ac:dyDescent="0.25">
      <c r="A126" s="135">
        <v>6</v>
      </c>
      <c r="B126" s="136">
        <v>45114</v>
      </c>
      <c r="C126" s="136">
        <v>45122</v>
      </c>
      <c r="D126" s="142" t="s">
        <v>58</v>
      </c>
      <c r="E126" s="143" t="s">
        <v>258</v>
      </c>
      <c r="F126" s="143" t="s">
        <v>46</v>
      </c>
      <c r="G126" s="143" t="s">
        <v>281</v>
      </c>
      <c r="H126" s="139" t="s">
        <v>282</v>
      </c>
      <c r="I126" s="149">
        <f>2769+1808</f>
        <v>4577</v>
      </c>
      <c r="J126" s="141">
        <v>4000</v>
      </c>
      <c r="K126" s="146" t="s">
        <v>193</v>
      </c>
      <c r="L126" s="141">
        <f t="shared" si="5"/>
        <v>8577</v>
      </c>
      <c r="M126" s="141"/>
    </row>
    <row r="127" spans="1:14" ht="71.25" customHeight="1" x14ac:dyDescent="0.25">
      <c r="A127" s="135">
        <v>7</v>
      </c>
      <c r="B127" s="136">
        <v>45114</v>
      </c>
      <c r="C127" s="136">
        <v>45122</v>
      </c>
      <c r="D127" s="142" t="s">
        <v>169</v>
      </c>
      <c r="E127" s="143" t="s">
        <v>259</v>
      </c>
      <c r="F127" s="143" t="s">
        <v>46</v>
      </c>
      <c r="G127" s="143" t="s">
        <v>281</v>
      </c>
      <c r="H127" s="139" t="s">
        <v>282</v>
      </c>
      <c r="I127" s="149">
        <f>1864+2760</f>
        <v>4624</v>
      </c>
      <c r="J127" s="141">
        <v>4000</v>
      </c>
      <c r="K127" s="146" t="s">
        <v>193</v>
      </c>
      <c r="L127" s="141">
        <f t="shared" si="5"/>
        <v>8624</v>
      </c>
      <c r="M127" s="80" t="s">
        <v>85</v>
      </c>
    </row>
    <row r="128" spans="1:14" ht="48" customHeight="1" x14ac:dyDescent="0.25">
      <c r="A128" s="135">
        <v>8</v>
      </c>
      <c r="B128" s="136">
        <v>45118</v>
      </c>
      <c r="C128" s="136">
        <v>45121</v>
      </c>
      <c r="D128" s="145" t="s">
        <v>283</v>
      </c>
      <c r="E128" s="143" t="s">
        <v>284</v>
      </c>
      <c r="F128" s="143" t="s">
        <v>285</v>
      </c>
      <c r="G128" s="142" t="s">
        <v>286</v>
      </c>
      <c r="H128" s="139" t="s">
        <v>287</v>
      </c>
      <c r="I128" s="141">
        <v>655</v>
      </c>
      <c r="J128" s="141">
        <v>900</v>
      </c>
      <c r="K128" s="146" t="s">
        <v>193</v>
      </c>
      <c r="L128" s="141">
        <f t="shared" si="5"/>
        <v>1555</v>
      </c>
      <c r="M128" s="80" t="s">
        <v>85</v>
      </c>
    </row>
    <row r="129" spans="1:13" ht="48" customHeight="1" x14ac:dyDescent="0.25">
      <c r="A129" s="135">
        <v>9</v>
      </c>
      <c r="B129" s="136">
        <v>45118</v>
      </c>
      <c r="C129" s="136">
        <v>45121</v>
      </c>
      <c r="D129" s="142" t="s">
        <v>288</v>
      </c>
      <c r="E129" s="143" t="s">
        <v>289</v>
      </c>
      <c r="F129" s="143" t="s">
        <v>285</v>
      </c>
      <c r="G129" s="142" t="s">
        <v>286</v>
      </c>
      <c r="H129" s="139" t="s">
        <v>290</v>
      </c>
      <c r="I129" s="141">
        <v>655</v>
      </c>
      <c r="J129" s="141">
        <v>900</v>
      </c>
      <c r="K129" s="146" t="s">
        <v>193</v>
      </c>
      <c r="L129" s="141">
        <f t="shared" si="5"/>
        <v>1555</v>
      </c>
      <c r="M129" s="80" t="s">
        <v>85</v>
      </c>
    </row>
    <row r="130" spans="1:13" ht="48" customHeight="1" x14ac:dyDescent="0.25">
      <c r="A130" s="135">
        <v>10</v>
      </c>
      <c r="B130" s="136">
        <v>45133</v>
      </c>
      <c r="C130" s="136">
        <v>45136</v>
      </c>
      <c r="D130" s="145" t="s">
        <v>291</v>
      </c>
      <c r="E130" s="145" t="s">
        <v>109</v>
      </c>
      <c r="F130" s="145" t="s">
        <v>98</v>
      </c>
      <c r="G130" s="142" t="s">
        <v>274</v>
      </c>
      <c r="H130" s="139" t="s">
        <v>292</v>
      </c>
      <c r="I130" s="141">
        <v>549.9</v>
      </c>
      <c r="J130" s="141">
        <v>900</v>
      </c>
      <c r="K130" s="146" t="s">
        <v>193</v>
      </c>
      <c r="L130" s="141">
        <f t="shared" si="5"/>
        <v>1449.9</v>
      </c>
      <c r="M130" s="141"/>
    </row>
    <row r="131" spans="1:13" ht="48" customHeight="1" x14ac:dyDescent="0.25">
      <c r="A131" s="135">
        <v>11</v>
      </c>
      <c r="B131" s="148">
        <v>45133</v>
      </c>
      <c r="C131" s="148">
        <v>45136</v>
      </c>
      <c r="D131" s="142" t="s">
        <v>58</v>
      </c>
      <c r="E131" s="143" t="s">
        <v>258</v>
      </c>
      <c r="F131" s="143" t="s">
        <v>46</v>
      </c>
      <c r="G131" s="142" t="s">
        <v>286</v>
      </c>
      <c r="H131" s="139" t="s">
        <v>293</v>
      </c>
      <c r="I131" s="141">
        <v>530</v>
      </c>
      <c r="J131" s="141">
        <v>1500</v>
      </c>
      <c r="K131" s="146" t="s">
        <v>193</v>
      </c>
      <c r="L131" s="141">
        <f t="shared" si="5"/>
        <v>2030</v>
      </c>
      <c r="M131" s="141"/>
    </row>
    <row r="132" spans="1:13" ht="55.5" customHeight="1" x14ac:dyDescent="0.25">
      <c r="A132" s="135">
        <v>12</v>
      </c>
      <c r="B132" s="136">
        <v>45138</v>
      </c>
      <c r="C132" s="136">
        <v>45143</v>
      </c>
      <c r="D132" s="145" t="s">
        <v>294</v>
      </c>
      <c r="E132" s="145" t="s">
        <v>113</v>
      </c>
      <c r="F132" s="143" t="s">
        <v>46</v>
      </c>
      <c r="G132" s="143" t="s">
        <v>295</v>
      </c>
      <c r="H132" s="139" t="s">
        <v>296</v>
      </c>
      <c r="I132" s="141">
        <v>1465.2</v>
      </c>
      <c r="J132" s="141">
        <v>1000</v>
      </c>
      <c r="K132" s="146" t="s">
        <v>193</v>
      </c>
      <c r="L132" s="141">
        <f t="shared" si="5"/>
        <v>2465.1999999999998</v>
      </c>
      <c r="M132" s="141"/>
    </row>
    <row r="133" spans="1:13" x14ac:dyDescent="0.25">
      <c r="A133" s="150"/>
      <c r="B133" s="151"/>
      <c r="C133" s="151"/>
      <c r="D133" s="152"/>
      <c r="E133" s="152"/>
      <c r="F133" s="153"/>
      <c r="G133" s="154"/>
      <c r="H133" s="155"/>
      <c r="I133" s="141"/>
      <c r="J133" s="141"/>
      <c r="K133" s="146"/>
      <c r="L133" s="141"/>
      <c r="M133" s="141"/>
    </row>
    <row r="134" spans="1:13" x14ac:dyDescent="0.25">
      <c r="A134" s="190" t="s">
        <v>239</v>
      </c>
      <c r="B134" s="190"/>
      <c r="C134" s="190"/>
      <c r="D134" s="190"/>
      <c r="E134" s="190"/>
      <c r="F134" s="190"/>
      <c r="G134" s="190"/>
      <c r="H134" s="190"/>
      <c r="I134" s="156">
        <f>SUM(I122:I132)</f>
        <v>24468.9</v>
      </c>
      <c r="J134" s="157">
        <f>SUM(J122:J132)</f>
        <v>23200</v>
      </c>
      <c r="K134" s="157">
        <f>SUM(K122:K132)</f>
        <v>0</v>
      </c>
      <c r="L134" s="157">
        <f>SUM(L122:L132)</f>
        <v>47668.9</v>
      </c>
      <c r="M134" s="157"/>
    </row>
    <row r="136" spans="1:13" ht="19.5" x14ac:dyDescent="0.4">
      <c r="A136" s="54" t="s">
        <v>297</v>
      </c>
    </row>
    <row r="137" spans="1:13" ht="24.75" customHeight="1" x14ac:dyDescent="0.25">
      <c r="A137" s="185" t="s">
        <v>7</v>
      </c>
      <c r="B137" s="185"/>
      <c r="C137" s="185"/>
      <c r="D137" s="185"/>
      <c r="E137" s="185"/>
      <c r="F137" s="185"/>
      <c r="G137" s="185"/>
      <c r="H137" s="185"/>
      <c r="I137" s="185"/>
      <c r="J137" s="185"/>
      <c r="K137" s="185"/>
      <c r="L137" s="185"/>
      <c r="M137" s="129"/>
    </row>
    <row r="138" spans="1:13" ht="24.75" customHeight="1" x14ac:dyDescent="0.35">
      <c r="A138" s="186" t="s">
        <v>8</v>
      </c>
      <c r="B138" s="187"/>
      <c r="C138" s="187"/>
      <c r="D138" s="187"/>
      <c r="E138" s="187"/>
      <c r="F138" s="187"/>
      <c r="G138" s="187"/>
      <c r="H138" s="187"/>
      <c r="I138" s="187"/>
      <c r="J138" s="187"/>
      <c r="K138" s="187"/>
      <c r="L138" s="187"/>
      <c r="M138" s="130"/>
    </row>
    <row r="139" spans="1:13" ht="24.75" customHeight="1" x14ac:dyDescent="0.35">
      <c r="A139" s="188" t="s">
        <v>298</v>
      </c>
      <c r="B139" s="188"/>
      <c r="C139" s="188"/>
      <c r="D139" s="188"/>
      <c r="E139" s="188"/>
      <c r="F139" s="188"/>
      <c r="G139" s="188"/>
      <c r="H139" s="188"/>
      <c r="I139" s="188"/>
      <c r="J139" s="188"/>
      <c r="K139" s="188"/>
      <c r="L139" s="188"/>
      <c r="M139" s="130"/>
    </row>
    <row r="140" spans="1:13" ht="30" x14ac:dyDescent="0.25">
      <c r="A140" s="40" t="s">
        <v>9</v>
      </c>
      <c r="B140" s="40" t="s">
        <v>10</v>
      </c>
      <c r="C140" s="40" t="s">
        <v>11</v>
      </c>
      <c r="D140" s="131" t="s">
        <v>12</v>
      </c>
      <c r="E140" s="131" t="s">
        <v>13</v>
      </c>
      <c r="F140" s="132" t="s">
        <v>14</v>
      </c>
      <c r="G140" s="131" t="s">
        <v>0</v>
      </c>
      <c r="H140" s="132" t="s">
        <v>1</v>
      </c>
      <c r="I140" s="133" t="s">
        <v>2</v>
      </c>
      <c r="J140" s="134" t="s">
        <v>3</v>
      </c>
      <c r="K140" s="134" t="s">
        <v>4</v>
      </c>
      <c r="L140" s="134" t="s">
        <v>5</v>
      </c>
      <c r="M140" s="134" t="s">
        <v>245</v>
      </c>
    </row>
    <row r="141" spans="1:13" ht="28.5" x14ac:dyDescent="0.25">
      <c r="A141" s="135">
        <v>1</v>
      </c>
      <c r="B141" s="136">
        <v>45157</v>
      </c>
      <c r="C141" s="148">
        <v>45162</v>
      </c>
      <c r="D141" s="137" t="s">
        <v>299</v>
      </c>
      <c r="E141" s="137" t="s">
        <v>54</v>
      </c>
      <c r="F141" s="137" t="s">
        <v>174</v>
      </c>
      <c r="G141" s="137" t="s">
        <v>300</v>
      </c>
      <c r="H141" s="139" t="s">
        <v>301</v>
      </c>
      <c r="I141" s="158">
        <v>12856</v>
      </c>
      <c r="J141" s="141">
        <v>3000</v>
      </c>
      <c r="K141" s="141">
        <v>0</v>
      </c>
      <c r="L141" s="141">
        <f>SUM(I141:K141)</f>
        <v>15856</v>
      </c>
      <c r="M141" s="80" t="s">
        <v>85</v>
      </c>
    </row>
    <row r="142" spans="1:13" x14ac:dyDescent="0.25">
      <c r="A142" s="150"/>
      <c r="B142" s="151"/>
      <c r="C142" s="151"/>
      <c r="D142" s="152"/>
      <c r="E142" s="152"/>
      <c r="F142" s="153"/>
      <c r="G142" s="154"/>
      <c r="H142" s="155"/>
      <c r="I142" s="141"/>
      <c r="J142" s="141"/>
      <c r="K142" s="146"/>
      <c r="L142" s="141"/>
      <c r="M142" s="141"/>
    </row>
    <row r="143" spans="1:13" x14ac:dyDescent="0.25">
      <c r="A143" s="190" t="s">
        <v>239</v>
      </c>
      <c r="B143" s="190"/>
      <c r="C143" s="190"/>
      <c r="D143" s="190"/>
      <c r="E143" s="190"/>
      <c r="F143" s="190"/>
      <c r="G143" s="190"/>
      <c r="H143" s="190"/>
      <c r="I143" s="156">
        <f>SUM(I141:I141)</f>
        <v>12856</v>
      </c>
      <c r="J143" s="157"/>
      <c r="K143" s="157">
        <f>SUM(K141:K141)</f>
        <v>0</v>
      </c>
      <c r="L143" s="157">
        <f>SUM(L141:L141)</f>
        <v>15856</v>
      </c>
      <c r="M143" s="157"/>
    </row>
    <row r="145" spans="1:13" ht="19.5" x14ac:dyDescent="0.4">
      <c r="A145" s="54" t="s">
        <v>302</v>
      </c>
    </row>
    <row r="146" spans="1:13" ht="24.75" customHeight="1" x14ac:dyDescent="0.25">
      <c r="A146" s="185" t="s">
        <v>7</v>
      </c>
      <c r="B146" s="185"/>
      <c r="C146" s="185"/>
      <c r="D146" s="185"/>
      <c r="E146" s="185"/>
      <c r="F146" s="185"/>
      <c r="G146" s="185"/>
      <c r="H146" s="185"/>
      <c r="I146" s="185"/>
      <c r="J146" s="185"/>
      <c r="K146" s="185"/>
      <c r="L146" s="129"/>
      <c r="M146" s="168"/>
    </row>
    <row r="147" spans="1:13" ht="24.75" customHeight="1" x14ac:dyDescent="0.35">
      <c r="A147" s="186" t="s">
        <v>8</v>
      </c>
      <c r="B147" s="187"/>
      <c r="C147" s="187"/>
      <c r="D147" s="187"/>
      <c r="E147" s="187"/>
      <c r="F147" s="187"/>
      <c r="G147" s="187"/>
      <c r="H147" s="187"/>
      <c r="I147" s="187"/>
      <c r="J147" s="187"/>
      <c r="K147" s="187"/>
      <c r="L147" s="130"/>
      <c r="M147" s="169"/>
    </row>
    <row r="148" spans="1:13" ht="24.75" customHeight="1" x14ac:dyDescent="0.35">
      <c r="A148" s="188" t="s">
        <v>303</v>
      </c>
      <c r="B148" s="188"/>
      <c r="C148" s="188"/>
      <c r="D148" s="188"/>
      <c r="E148" s="188"/>
      <c r="F148" s="188"/>
      <c r="G148" s="188"/>
      <c r="H148" s="188"/>
      <c r="I148" s="188"/>
      <c r="J148" s="188"/>
      <c r="K148" s="188"/>
      <c r="L148" s="130"/>
      <c r="M148" s="169"/>
    </row>
    <row r="149" spans="1:13" ht="37.5" customHeight="1" x14ac:dyDescent="0.25">
      <c r="A149" s="40" t="s">
        <v>9</v>
      </c>
      <c r="B149" s="40" t="s">
        <v>10</v>
      </c>
      <c r="C149" s="40" t="s">
        <v>11</v>
      </c>
      <c r="D149" s="131" t="s">
        <v>12</v>
      </c>
      <c r="E149" s="131" t="s">
        <v>13</v>
      </c>
      <c r="F149" s="132" t="s">
        <v>14</v>
      </c>
      <c r="G149" s="131" t="s">
        <v>0</v>
      </c>
      <c r="H149" s="132" t="s">
        <v>1</v>
      </c>
      <c r="I149" s="133" t="s">
        <v>2</v>
      </c>
      <c r="J149" s="134" t="s">
        <v>3</v>
      </c>
      <c r="K149" s="134" t="s">
        <v>4</v>
      </c>
      <c r="L149" s="134" t="s">
        <v>5</v>
      </c>
      <c r="M149" s="134" t="s">
        <v>245</v>
      </c>
    </row>
    <row r="150" spans="1:13" ht="36.75" customHeight="1" x14ac:dyDescent="0.25">
      <c r="A150" s="26">
        <v>1</v>
      </c>
      <c r="B150" s="41">
        <v>45172</v>
      </c>
      <c r="C150" s="41">
        <v>45178</v>
      </c>
      <c r="D150" s="31" t="s">
        <v>160</v>
      </c>
      <c r="E150" s="31" t="s">
        <v>304</v>
      </c>
      <c r="F150" s="33" t="s">
        <v>305</v>
      </c>
      <c r="G150" s="31" t="s">
        <v>306</v>
      </c>
      <c r="H150" s="34" t="s">
        <v>307</v>
      </c>
      <c r="I150" s="115">
        <v>0</v>
      </c>
      <c r="J150" s="27">
        <v>0</v>
      </c>
      <c r="K150" s="27">
        <v>0</v>
      </c>
      <c r="L150" s="27">
        <v>0</v>
      </c>
      <c r="M150" s="80" t="s">
        <v>85</v>
      </c>
    </row>
    <row r="151" spans="1:13" ht="36.75" customHeight="1" x14ac:dyDescent="0.25">
      <c r="A151" s="26">
        <v>2</v>
      </c>
      <c r="B151" s="41">
        <v>45173</v>
      </c>
      <c r="C151" s="41">
        <v>45178</v>
      </c>
      <c r="D151" s="31" t="s">
        <v>148</v>
      </c>
      <c r="E151" s="31" t="s">
        <v>101</v>
      </c>
      <c r="F151" s="31" t="s">
        <v>308</v>
      </c>
      <c r="G151" s="60" t="s">
        <v>309</v>
      </c>
      <c r="H151" s="34" t="s">
        <v>310</v>
      </c>
      <c r="I151" s="27">
        <v>4601</v>
      </c>
      <c r="J151" s="27">
        <v>2500</v>
      </c>
      <c r="K151" s="27">
        <v>0</v>
      </c>
      <c r="L151" s="27">
        <f>I151+J151+K151</f>
        <v>7101</v>
      </c>
      <c r="M151" s="80" t="s">
        <v>85</v>
      </c>
    </row>
    <row r="152" spans="1:13" ht="36.75" customHeight="1" x14ac:dyDescent="0.25">
      <c r="A152" s="26">
        <v>3</v>
      </c>
      <c r="B152" s="41">
        <v>45175</v>
      </c>
      <c r="C152" s="41">
        <v>45178</v>
      </c>
      <c r="D152" s="60" t="s">
        <v>311</v>
      </c>
      <c r="E152" s="42" t="s">
        <v>312</v>
      </c>
      <c r="F152" s="44" t="s">
        <v>98</v>
      </c>
      <c r="G152" s="60" t="s">
        <v>313</v>
      </c>
      <c r="H152" s="34" t="s">
        <v>314</v>
      </c>
      <c r="I152" s="27">
        <v>626.29999999999995</v>
      </c>
      <c r="J152" s="27">
        <v>900</v>
      </c>
      <c r="K152" s="116" t="s">
        <v>193</v>
      </c>
      <c r="L152" s="27">
        <f>I152+J152+K152</f>
        <v>1526.3</v>
      </c>
      <c r="M152" s="80" t="s">
        <v>85</v>
      </c>
    </row>
    <row r="153" spans="1:13" ht="36.75" customHeight="1" x14ac:dyDescent="0.25">
      <c r="A153" s="26">
        <v>4</v>
      </c>
      <c r="B153" s="41">
        <v>45180</v>
      </c>
      <c r="C153" s="41">
        <v>45183</v>
      </c>
      <c r="D153" s="60" t="s">
        <v>58</v>
      </c>
      <c r="E153" s="43" t="s">
        <v>258</v>
      </c>
      <c r="F153" s="43" t="s">
        <v>46</v>
      </c>
      <c r="G153" s="60" t="s">
        <v>315</v>
      </c>
      <c r="H153" s="34" t="s">
        <v>316</v>
      </c>
      <c r="I153" s="27">
        <v>1329</v>
      </c>
      <c r="J153" s="27">
        <v>900</v>
      </c>
      <c r="K153" s="116" t="s">
        <v>193</v>
      </c>
      <c r="L153" s="27">
        <f>SUM(I153:K153)</f>
        <v>2229</v>
      </c>
      <c r="M153" s="27"/>
    </row>
    <row r="154" spans="1:13" ht="36.75" customHeight="1" x14ac:dyDescent="0.25">
      <c r="A154" s="26">
        <v>5</v>
      </c>
      <c r="B154" s="41">
        <v>45191</v>
      </c>
      <c r="C154" s="41">
        <v>45195</v>
      </c>
      <c r="D154" s="56" t="s">
        <v>198</v>
      </c>
      <c r="E154" s="44" t="s">
        <v>265</v>
      </c>
      <c r="F154" s="44" t="s">
        <v>317</v>
      </c>
      <c r="G154" s="60" t="s">
        <v>57</v>
      </c>
      <c r="H154" s="34" t="s">
        <v>318</v>
      </c>
      <c r="I154" s="27">
        <v>7998</v>
      </c>
      <c r="J154" s="27">
        <v>2400</v>
      </c>
      <c r="K154" s="116" t="s">
        <v>193</v>
      </c>
      <c r="L154" s="27">
        <f>I154+J154+K154</f>
        <v>10398</v>
      </c>
      <c r="M154" s="27"/>
    </row>
    <row r="155" spans="1:13" ht="36.75" customHeight="1" x14ac:dyDescent="0.25">
      <c r="A155" s="26">
        <v>6</v>
      </c>
      <c r="B155" s="41">
        <v>45193</v>
      </c>
      <c r="C155" s="41">
        <v>45198</v>
      </c>
      <c r="D155" s="60" t="s">
        <v>169</v>
      </c>
      <c r="E155" s="43" t="s">
        <v>259</v>
      </c>
      <c r="F155" s="43" t="s">
        <v>46</v>
      </c>
      <c r="G155" s="60" t="s">
        <v>57</v>
      </c>
      <c r="H155" s="34" t="s">
        <v>319</v>
      </c>
      <c r="I155" s="27">
        <v>1926.55</v>
      </c>
      <c r="J155" s="27">
        <v>2500</v>
      </c>
      <c r="K155" s="116" t="s">
        <v>193</v>
      </c>
      <c r="L155" s="27">
        <f>SUM(I155:K155)</f>
        <v>4426.55</v>
      </c>
      <c r="M155" s="27"/>
    </row>
    <row r="156" spans="1:13" ht="36.75" customHeight="1" x14ac:dyDescent="0.25">
      <c r="A156" s="26">
        <v>7</v>
      </c>
      <c r="B156" s="41">
        <v>45193</v>
      </c>
      <c r="C156" s="41">
        <v>45198</v>
      </c>
      <c r="D156" s="60" t="s">
        <v>320</v>
      </c>
      <c r="E156" s="43" t="s">
        <v>94</v>
      </c>
      <c r="F156" s="43" t="s">
        <v>46</v>
      </c>
      <c r="G156" s="60" t="s">
        <v>57</v>
      </c>
      <c r="H156" s="34" t="s">
        <v>319</v>
      </c>
      <c r="I156" s="27">
        <v>1926.55</v>
      </c>
      <c r="J156" s="27">
        <v>2500</v>
      </c>
      <c r="K156" s="116" t="s">
        <v>193</v>
      </c>
      <c r="L156" s="27">
        <f>SUM(I156:K156)</f>
        <v>4426.55</v>
      </c>
      <c r="M156" s="27"/>
    </row>
    <row r="157" spans="1:13" ht="36.75" customHeight="1" x14ac:dyDescent="0.25">
      <c r="A157" s="26">
        <v>8</v>
      </c>
      <c r="B157" s="41">
        <v>45193</v>
      </c>
      <c r="C157" s="41">
        <v>45198</v>
      </c>
      <c r="D157" s="60" t="s">
        <v>321</v>
      </c>
      <c r="E157" s="43" t="s">
        <v>322</v>
      </c>
      <c r="F157" s="44" t="s">
        <v>98</v>
      </c>
      <c r="G157" s="60" t="s">
        <v>57</v>
      </c>
      <c r="H157" s="34" t="s">
        <v>323</v>
      </c>
      <c r="I157" s="27">
        <v>1923</v>
      </c>
      <c r="J157" s="27">
        <v>2750</v>
      </c>
      <c r="K157" s="116" t="s">
        <v>193</v>
      </c>
      <c r="L157" s="27">
        <f>I157+J157+K157</f>
        <v>4673</v>
      </c>
      <c r="M157" s="80" t="s">
        <v>85</v>
      </c>
    </row>
    <row r="158" spans="1:13" ht="36.75" customHeight="1" x14ac:dyDescent="0.25">
      <c r="A158" s="26">
        <v>9</v>
      </c>
      <c r="B158" s="41">
        <v>45193</v>
      </c>
      <c r="C158" s="41">
        <v>45199</v>
      </c>
      <c r="D158" s="60" t="s">
        <v>324</v>
      </c>
      <c r="E158" s="43" t="s">
        <v>325</v>
      </c>
      <c r="F158" s="44" t="s">
        <v>98</v>
      </c>
      <c r="G158" s="60" t="s">
        <v>57</v>
      </c>
      <c r="H158" s="34" t="s">
        <v>326</v>
      </c>
      <c r="I158" s="27">
        <v>1984</v>
      </c>
      <c r="J158" s="27">
        <v>2750</v>
      </c>
      <c r="K158" s="116" t="s">
        <v>193</v>
      </c>
      <c r="L158" s="27">
        <f>I158+J158+K158</f>
        <v>4734</v>
      </c>
      <c r="M158" s="80" t="s">
        <v>85</v>
      </c>
    </row>
    <row r="159" spans="1:13" ht="36.75" customHeight="1" x14ac:dyDescent="0.25">
      <c r="A159" s="26">
        <v>10</v>
      </c>
      <c r="B159" s="41">
        <v>45194</v>
      </c>
      <c r="C159" s="41">
        <v>45199</v>
      </c>
      <c r="D159" s="44" t="s">
        <v>134</v>
      </c>
      <c r="E159" s="43" t="s">
        <v>135</v>
      </c>
      <c r="F159" s="44" t="s">
        <v>98</v>
      </c>
      <c r="G159" s="60" t="s">
        <v>95</v>
      </c>
      <c r="H159" s="34" t="s">
        <v>327</v>
      </c>
      <c r="I159" s="27">
        <v>2078.0500000000002</v>
      </c>
      <c r="J159" s="27">
        <v>2500</v>
      </c>
      <c r="K159" s="116" t="s">
        <v>193</v>
      </c>
      <c r="L159" s="27">
        <f>I159+J159+K159</f>
        <v>4578.05</v>
      </c>
      <c r="M159" s="80" t="s">
        <v>85</v>
      </c>
    </row>
    <row r="160" spans="1:13" ht="36.75" customHeight="1" x14ac:dyDescent="0.25">
      <c r="A160" s="26">
        <v>11</v>
      </c>
      <c r="B160" s="41">
        <v>45199</v>
      </c>
      <c r="C160" s="41">
        <v>45206</v>
      </c>
      <c r="D160" s="44" t="s">
        <v>328</v>
      </c>
      <c r="E160" s="43" t="s">
        <v>329</v>
      </c>
      <c r="F160" s="44" t="s">
        <v>98</v>
      </c>
      <c r="G160" s="60" t="s">
        <v>330</v>
      </c>
      <c r="H160" s="34" t="s">
        <v>331</v>
      </c>
      <c r="I160" s="27">
        <v>1696</v>
      </c>
      <c r="J160" s="27">
        <v>3500</v>
      </c>
      <c r="K160" s="116" t="s">
        <v>193</v>
      </c>
      <c r="L160" s="27">
        <f>SUM(I160:K160)</f>
        <v>5196</v>
      </c>
      <c r="M160" s="27"/>
    </row>
    <row r="161" spans="1:13" x14ac:dyDescent="0.25">
      <c r="A161" s="159"/>
      <c r="B161" s="160"/>
      <c r="C161" s="160"/>
      <c r="D161" s="161"/>
      <c r="E161" s="162"/>
      <c r="F161" s="163"/>
      <c r="G161" s="164"/>
      <c r="H161" s="165"/>
      <c r="I161" s="166"/>
      <c r="J161" s="166"/>
      <c r="K161" s="167"/>
      <c r="L161" s="166"/>
      <c r="M161" s="166"/>
    </row>
    <row r="162" spans="1:13" ht="15.75" customHeight="1" x14ac:dyDescent="0.25">
      <c r="A162" s="195" t="s">
        <v>239</v>
      </c>
      <c r="B162" s="195"/>
      <c r="C162" s="195"/>
      <c r="D162" s="195"/>
      <c r="E162" s="195"/>
      <c r="F162" s="195"/>
      <c r="G162" s="195"/>
      <c r="H162" s="195"/>
      <c r="I162" s="126">
        <f>SUM(I151:I160)</f>
        <v>26088.449999999997</v>
      </c>
      <c r="J162" s="127">
        <f>SUM(J151:J160)</f>
        <v>23200</v>
      </c>
      <c r="K162" s="127">
        <f>SUM(K151:K160)</f>
        <v>0</v>
      </c>
      <c r="L162" s="127">
        <f>SUM(L151:L160)</f>
        <v>49288.45</v>
      </c>
      <c r="M162" s="127"/>
    </row>
    <row r="165" spans="1:13" ht="19.5" x14ac:dyDescent="0.4">
      <c r="A165" s="54" t="s">
        <v>384</v>
      </c>
    </row>
    <row r="166" spans="1:13" ht="23.25" x14ac:dyDescent="0.25">
      <c r="A166" s="185" t="s">
        <v>7</v>
      </c>
      <c r="B166" s="185"/>
      <c r="C166" s="185"/>
      <c r="D166" s="185"/>
      <c r="E166" s="185"/>
      <c r="F166" s="185"/>
      <c r="G166" s="185"/>
      <c r="H166" s="185"/>
      <c r="I166" s="185"/>
      <c r="J166" s="185"/>
      <c r="K166" s="185"/>
      <c r="L166" s="129"/>
      <c r="M166" s="168"/>
    </row>
    <row r="167" spans="1:13" ht="16.5" x14ac:dyDescent="0.35">
      <c r="A167" s="186" t="s">
        <v>8</v>
      </c>
      <c r="B167" s="187"/>
      <c r="C167" s="187"/>
      <c r="D167" s="187"/>
      <c r="E167" s="187"/>
      <c r="F167" s="187"/>
      <c r="G167" s="187"/>
      <c r="H167" s="187"/>
      <c r="I167" s="187"/>
      <c r="J167" s="187"/>
      <c r="K167" s="187"/>
      <c r="L167" s="130"/>
      <c r="M167" s="169"/>
    </row>
    <row r="168" spans="1:13" ht="23.25" x14ac:dyDescent="0.35">
      <c r="A168" s="188" t="s">
        <v>332</v>
      </c>
      <c r="B168" s="188"/>
      <c r="C168" s="188"/>
      <c r="D168" s="188"/>
      <c r="E168" s="188"/>
      <c r="F168" s="188"/>
      <c r="G168" s="188"/>
      <c r="H168" s="188"/>
      <c r="I168" s="188"/>
      <c r="J168" s="188"/>
      <c r="K168" s="188"/>
      <c r="L168" s="130"/>
      <c r="M168" s="169"/>
    </row>
    <row r="169" spans="1:13" ht="30" x14ac:dyDescent="0.25">
      <c r="A169" s="40" t="s">
        <v>9</v>
      </c>
      <c r="B169" s="40" t="s">
        <v>10</v>
      </c>
      <c r="C169" s="40" t="s">
        <v>11</v>
      </c>
      <c r="D169" s="131" t="s">
        <v>12</v>
      </c>
      <c r="E169" s="131" t="s">
        <v>13</v>
      </c>
      <c r="F169" s="132" t="s">
        <v>14</v>
      </c>
      <c r="G169" s="131" t="s">
        <v>0</v>
      </c>
      <c r="H169" s="132" t="s">
        <v>1</v>
      </c>
      <c r="I169" s="133" t="s">
        <v>2</v>
      </c>
      <c r="J169" s="134" t="s">
        <v>3</v>
      </c>
      <c r="K169" s="134" t="s">
        <v>4</v>
      </c>
      <c r="L169" s="134" t="s">
        <v>5</v>
      </c>
      <c r="M169" s="134" t="s">
        <v>245</v>
      </c>
    </row>
    <row r="170" spans="1:13" ht="63.75" x14ac:dyDescent="0.25">
      <c r="A170" s="26">
        <v>1</v>
      </c>
      <c r="B170" s="41">
        <v>45205</v>
      </c>
      <c r="C170" s="41">
        <v>45227</v>
      </c>
      <c r="D170" s="60" t="s">
        <v>333</v>
      </c>
      <c r="E170" s="43" t="s">
        <v>90</v>
      </c>
      <c r="F170" s="44" t="s">
        <v>62</v>
      </c>
      <c r="G170" s="43" t="s">
        <v>334</v>
      </c>
      <c r="H170" s="45" t="s">
        <v>335</v>
      </c>
      <c r="I170" s="120">
        <v>9090</v>
      </c>
      <c r="J170" s="120">
        <v>13200</v>
      </c>
      <c r="K170" s="170" t="s">
        <v>193</v>
      </c>
      <c r="L170" s="120">
        <f>I170+J170+K170</f>
        <v>22290</v>
      </c>
      <c r="M170" s="80" t="s">
        <v>85</v>
      </c>
    </row>
    <row r="171" spans="1:13" ht="31.5" customHeight="1" x14ac:dyDescent="0.25">
      <c r="A171" s="26">
        <v>2</v>
      </c>
      <c r="B171" s="41">
        <v>45205</v>
      </c>
      <c r="C171" s="41">
        <v>45215</v>
      </c>
      <c r="D171" s="43" t="s">
        <v>336</v>
      </c>
      <c r="E171" s="43" t="s">
        <v>337</v>
      </c>
      <c r="F171" s="43" t="s">
        <v>338</v>
      </c>
      <c r="G171" s="60" t="s">
        <v>339</v>
      </c>
      <c r="H171" s="45" t="s">
        <v>340</v>
      </c>
      <c r="I171" s="120">
        <v>5052</v>
      </c>
      <c r="J171" s="120">
        <v>5000</v>
      </c>
      <c r="K171" s="120">
        <v>0</v>
      </c>
      <c r="L171" s="120">
        <f>I171+J171+K171</f>
        <v>10052</v>
      </c>
      <c r="M171" s="80"/>
    </row>
    <row r="172" spans="1:13" ht="34.5" customHeight="1" x14ac:dyDescent="0.25">
      <c r="A172" s="26">
        <v>3</v>
      </c>
      <c r="B172" s="41">
        <v>45205</v>
      </c>
      <c r="C172" s="41">
        <v>45215</v>
      </c>
      <c r="D172" s="43" t="s">
        <v>341</v>
      </c>
      <c r="E172" s="43" t="s">
        <v>342</v>
      </c>
      <c r="F172" s="43" t="s">
        <v>62</v>
      </c>
      <c r="G172" s="60" t="s">
        <v>339</v>
      </c>
      <c r="H172" s="45" t="s">
        <v>340</v>
      </c>
      <c r="I172" s="120">
        <v>5052</v>
      </c>
      <c r="J172" s="120">
        <v>5000</v>
      </c>
      <c r="K172" s="120">
        <v>0</v>
      </c>
      <c r="L172" s="120">
        <f>SUM(I172:K172)</f>
        <v>10052</v>
      </c>
      <c r="M172" s="80" t="s">
        <v>85</v>
      </c>
    </row>
    <row r="173" spans="1:13" ht="31.5" customHeight="1" x14ac:dyDescent="0.25">
      <c r="A173" s="26">
        <v>4</v>
      </c>
      <c r="B173" s="41">
        <v>45205</v>
      </c>
      <c r="C173" s="41">
        <v>45215</v>
      </c>
      <c r="D173" s="43" t="s">
        <v>343</v>
      </c>
      <c r="E173" s="43" t="s">
        <v>344</v>
      </c>
      <c r="F173" s="43" t="s">
        <v>31</v>
      </c>
      <c r="G173" s="60" t="s">
        <v>339</v>
      </c>
      <c r="H173" s="45" t="s">
        <v>340</v>
      </c>
      <c r="I173" s="120">
        <v>5052</v>
      </c>
      <c r="J173" s="120">
        <v>5000</v>
      </c>
      <c r="K173" s="120">
        <v>0</v>
      </c>
      <c r="L173" s="120">
        <f>SUM(I173:K173)</f>
        <v>10052</v>
      </c>
      <c r="M173" s="80" t="s">
        <v>85</v>
      </c>
    </row>
    <row r="174" spans="1:13" ht="42" customHeight="1" x14ac:dyDescent="0.25">
      <c r="A174" s="26">
        <v>5</v>
      </c>
      <c r="B174" s="41">
        <v>45207</v>
      </c>
      <c r="C174" s="41">
        <v>45213</v>
      </c>
      <c r="D174" s="43" t="s">
        <v>254</v>
      </c>
      <c r="E174" s="43" t="s">
        <v>345</v>
      </c>
      <c r="F174" s="60" t="s">
        <v>72</v>
      </c>
      <c r="G174" s="171" t="s">
        <v>346</v>
      </c>
      <c r="H174" s="45" t="s">
        <v>347</v>
      </c>
      <c r="I174" s="120">
        <v>0</v>
      </c>
      <c r="J174" s="120">
        <v>0</v>
      </c>
      <c r="K174" s="120">
        <v>0</v>
      </c>
      <c r="L174" s="120">
        <v>0</v>
      </c>
      <c r="M174" s="80" t="s">
        <v>85</v>
      </c>
    </row>
    <row r="175" spans="1:13" ht="34.5" customHeight="1" x14ac:dyDescent="0.25">
      <c r="A175" s="26">
        <v>6</v>
      </c>
      <c r="B175" s="41">
        <v>45208</v>
      </c>
      <c r="C175" s="41">
        <v>45212</v>
      </c>
      <c r="D175" s="43" t="s">
        <v>348</v>
      </c>
      <c r="E175" s="43" t="s">
        <v>349</v>
      </c>
      <c r="F175" s="43" t="s">
        <v>350</v>
      </c>
      <c r="G175" s="60" t="s">
        <v>351</v>
      </c>
      <c r="H175" s="45" t="s">
        <v>352</v>
      </c>
      <c r="I175" s="120">
        <v>698</v>
      </c>
      <c r="J175" s="120">
        <v>1500</v>
      </c>
      <c r="K175" s="120">
        <v>0</v>
      </c>
      <c r="L175" s="120">
        <f>SUM(I175:K175)</f>
        <v>2198</v>
      </c>
      <c r="M175" s="80" t="s">
        <v>85</v>
      </c>
    </row>
    <row r="176" spans="1:13" ht="31.5" customHeight="1" x14ac:dyDescent="0.25">
      <c r="A176" s="26">
        <v>7</v>
      </c>
      <c r="B176" s="41">
        <v>45214</v>
      </c>
      <c r="C176" s="41">
        <v>45227</v>
      </c>
      <c r="D176" s="43" t="s">
        <v>353</v>
      </c>
      <c r="E176" s="43" t="s">
        <v>354</v>
      </c>
      <c r="F176" s="43" t="s">
        <v>30</v>
      </c>
      <c r="G176" s="60" t="s">
        <v>355</v>
      </c>
      <c r="H176" s="45" t="s">
        <v>356</v>
      </c>
      <c r="I176" s="120">
        <v>0</v>
      </c>
      <c r="J176" s="120">
        <v>0</v>
      </c>
      <c r="K176" s="120">
        <v>0</v>
      </c>
      <c r="L176" s="120">
        <v>0</v>
      </c>
      <c r="M176" s="80" t="s">
        <v>85</v>
      </c>
    </row>
    <row r="177" spans="1:13" ht="31.5" customHeight="1" x14ac:dyDescent="0.25">
      <c r="A177" s="26">
        <v>8</v>
      </c>
      <c r="B177" s="41">
        <v>45214</v>
      </c>
      <c r="C177" s="41">
        <v>45227</v>
      </c>
      <c r="D177" s="43" t="s">
        <v>357</v>
      </c>
      <c r="E177" s="43" t="s">
        <v>358</v>
      </c>
      <c r="F177" s="43" t="s">
        <v>359</v>
      </c>
      <c r="G177" s="60" t="s">
        <v>355</v>
      </c>
      <c r="H177" s="45" t="s">
        <v>356</v>
      </c>
      <c r="I177" s="120">
        <v>0</v>
      </c>
      <c r="J177" s="120">
        <v>0</v>
      </c>
      <c r="K177" s="120">
        <v>0</v>
      </c>
      <c r="L177" s="120">
        <v>0</v>
      </c>
      <c r="M177" s="80" t="s">
        <v>85</v>
      </c>
    </row>
    <row r="178" spans="1:13" ht="34.5" customHeight="1" x14ac:dyDescent="0.25">
      <c r="A178" s="26">
        <v>9</v>
      </c>
      <c r="B178" s="41">
        <v>45216</v>
      </c>
      <c r="C178" s="41">
        <v>45234</v>
      </c>
      <c r="D178" s="60" t="s">
        <v>58</v>
      </c>
      <c r="E178" s="43" t="s">
        <v>360</v>
      </c>
      <c r="F178" s="43" t="s">
        <v>46</v>
      </c>
      <c r="G178" s="172" t="s">
        <v>361</v>
      </c>
      <c r="H178" s="45" t="s">
        <v>362</v>
      </c>
      <c r="I178" s="120">
        <v>6855.3</v>
      </c>
      <c r="J178" s="120">
        <v>9000</v>
      </c>
      <c r="K178" s="120">
        <v>0</v>
      </c>
      <c r="L178" s="120">
        <f t="shared" ref="L178:L187" si="6">SUM(I178:K178)</f>
        <v>15855.3</v>
      </c>
      <c r="M178" s="80" t="s">
        <v>85</v>
      </c>
    </row>
    <row r="179" spans="1:13" ht="34.5" customHeight="1" x14ac:dyDescent="0.25">
      <c r="A179" s="26">
        <v>10</v>
      </c>
      <c r="B179" s="41">
        <v>45216</v>
      </c>
      <c r="C179" s="41">
        <v>45234</v>
      </c>
      <c r="D179" s="60" t="s">
        <v>169</v>
      </c>
      <c r="E179" s="43" t="s">
        <v>259</v>
      </c>
      <c r="F179" s="43" t="s">
        <v>46</v>
      </c>
      <c r="G179" s="172" t="s">
        <v>363</v>
      </c>
      <c r="H179" s="45" t="s">
        <v>364</v>
      </c>
      <c r="I179" s="120">
        <v>4957.3</v>
      </c>
      <c r="J179" s="120">
        <v>9000</v>
      </c>
      <c r="K179" s="120">
        <v>0</v>
      </c>
      <c r="L179" s="120">
        <f t="shared" si="6"/>
        <v>13957.3</v>
      </c>
      <c r="M179" s="80" t="s">
        <v>85</v>
      </c>
    </row>
    <row r="180" spans="1:13" ht="34.5" customHeight="1" x14ac:dyDescent="0.25">
      <c r="A180" s="26">
        <v>11</v>
      </c>
      <c r="B180" s="41">
        <v>45216</v>
      </c>
      <c r="C180" s="41">
        <v>45234</v>
      </c>
      <c r="D180" s="60" t="s">
        <v>121</v>
      </c>
      <c r="E180" s="43" t="s">
        <v>365</v>
      </c>
      <c r="F180" s="43" t="s">
        <v>46</v>
      </c>
      <c r="G180" s="172" t="s">
        <v>363</v>
      </c>
      <c r="H180" s="45" t="s">
        <v>366</v>
      </c>
      <c r="I180" s="120">
        <v>4957.3</v>
      </c>
      <c r="J180" s="120">
        <v>9000</v>
      </c>
      <c r="K180" s="120">
        <v>0</v>
      </c>
      <c r="L180" s="120">
        <f t="shared" si="6"/>
        <v>13957.3</v>
      </c>
      <c r="M180" s="80" t="s">
        <v>85</v>
      </c>
    </row>
    <row r="181" spans="1:13" ht="25.5" x14ac:dyDescent="0.25">
      <c r="A181" s="26">
        <v>12</v>
      </c>
      <c r="B181" s="41">
        <v>45219</v>
      </c>
      <c r="C181" s="41">
        <v>45227</v>
      </c>
      <c r="D181" s="43" t="s">
        <v>367</v>
      </c>
      <c r="E181" s="43" t="s">
        <v>368</v>
      </c>
      <c r="F181" s="43" t="s">
        <v>46</v>
      </c>
      <c r="G181" s="60" t="s">
        <v>57</v>
      </c>
      <c r="H181" s="45" t="s">
        <v>369</v>
      </c>
      <c r="I181" s="120">
        <v>1635</v>
      </c>
      <c r="J181" s="120">
        <v>4000</v>
      </c>
      <c r="K181" s="120">
        <v>0</v>
      </c>
      <c r="L181" s="120">
        <f t="shared" si="6"/>
        <v>5635</v>
      </c>
      <c r="M181" s="80" t="s">
        <v>85</v>
      </c>
    </row>
    <row r="182" spans="1:13" ht="51" x14ac:dyDescent="0.25">
      <c r="A182" s="26">
        <v>13</v>
      </c>
      <c r="B182" s="41">
        <v>45220</v>
      </c>
      <c r="C182" s="41">
        <v>45227</v>
      </c>
      <c r="D182" s="43" t="s">
        <v>370</v>
      </c>
      <c r="E182" s="43" t="s">
        <v>371</v>
      </c>
      <c r="F182" s="43" t="s">
        <v>46</v>
      </c>
      <c r="G182" s="60" t="s">
        <v>57</v>
      </c>
      <c r="H182" s="45" t="s">
        <v>372</v>
      </c>
      <c r="I182" s="120">
        <v>2599.15</v>
      </c>
      <c r="J182" s="120">
        <v>3500</v>
      </c>
      <c r="K182" s="120">
        <v>0</v>
      </c>
      <c r="L182" s="120">
        <f t="shared" si="6"/>
        <v>6099.15</v>
      </c>
      <c r="M182" s="80" t="s">
        <v>85</v>
      </c>
    </row>
    <row r="183" spans="1:13" ht="38.25" x14ac:dyDescent="0.25">
      <c r="A183" s="26">
        <v>14</v>
      </c>
      <c r="B183" s="41">
        <v>45227</v>
      </c>
      <c r="C183" s="41">
        <v>45231</v>
      </c>
      <c r="D183" s="60" t="s">
        <v>373</v>
      </c>
      <c r="E183" s="43" t="s">
        <v>374</v>
      </c>
      <c r="F183" s="43" t="s">
        <v>46</v>
      </c>
      <c r="G183" s="60" t="s">
        <v>57</v>
      </c>
      <c r="H183" s="45" t="s">
        <v>375</v>
      </c>
      <c r="I183" s="120">
        <v>1886.55</v>
      </c>
      <c r="J183" s="120">
        <v>2000</v>
      </c>
      <c r="K183" s="170" t="s">
        <v>193</v>
      </c>
      <c r="L183" s="120">
        <f t="shared" si="6"/>
        <v>3886.55</v>
      </c>
      <c r="M183" s="80"/>
    </row>
    <row r="184" spans="1:13" ht="25.5" x14ac:dyDescent="0.25">
      <c r="A184" s="26">
        <v>15</v>
      </c>
      <c r="B184" s="41">
        <v>45227</v>
      </c>
      <c r="C184" s="41">
        <v>45231</v>
      </c>
      <c r="D184" s="60" t="s">
        <v>181</v>
      </c>
      <c r="E184" s="43" t="s">
        <v>376</v>
      </c>
      <c r="F184" s="43" t="s">
        <v>98</v>
      </c>
      <c r="G184" s="60" t="s">
        <v>57</v>
      </c>
      <c r="H184" s="45" t="s">
        <v>377</v>
      </c>
      <c r="I184" s="120">
        <v>1887.15</v>
      </c>
      <c r="J184" s="120">
        <v>2000</v>
      </c>
      <c r="K184" s="170" t="s">
        <v>193</v>
      </c>
      <c r="L184" s="120">
        <f t="shared" si="6"/>
        <v>3887.15</v>
      </c>
      <c r="M184" s="80" t="s">
        <v>85</v>
      </c>
    </row>
    <row r="185" spans="1:13" ht="38.25" x14ac:dyDescent="0.25">
      <c r="A185" s="26">
        <v>16</v>
      </c>
      <c r="B185" s="41">
        <v>45227</v>
      </c>
      <c r="C185" s="41">
        <v>45233</v>
      </c>
      <c r="D185" s="60" t="s">
        <v>194</v>
      </c>
      <c r="E185" s="43" t="s">
        <v>253</v>
      </c>
      <c r="F185" s="43" t="s">
        <v>98</v>
      </c>
      <c r="G185" s="43" t="s">
        <v>378</v>
      </c>
      <c r="H185" s="34" t="s">
        <v>379</v>
      </c>
      <c r="I185" s="27">
        <v>4672</v>
      </c>
      <c r="J185" s="27">
        <v>3000</v>
      </c>
      <c r="K185" s="116" t="s">
        <v>193</v>
      </c>
      <c r="L185" s="27">
        <f t="shared" si="6"/>
        <v>7672</v>
      </c>
      <c r="M185" s="80" t="s">
        <v>85</v>
      </c>
    </row>
    <row r="186" spans="1:13" ht="38.25" x14ac:dyDescent="0.25">
      <c r="A186" s="26">
        <v>17</v>
      </c>
      <c r="B186" s="41">
        <v>45227</v>
      </c>
      <c r="C186" s="41">
        <v>45233</v>
      </c>
      <c r="D186" s="60" t="s">
        <v>328</v>
      </c>
      <c r="E186" s="43" t="s">
        <v>380</v>
      </c>
      <c r="F186" s="43" t="s">
        <v>98</v>
      </c>
      <c r="G186" s="43" t="s">
        <v>378</v>
      </c>
      <c r="H186" s="34" t="s">
        <v>379</v>
      </c>
      <c r="I186" s="27">
        <v>4672</v>
      </c>
      <c r="J186" s="27">
        <v>3000</v>
      </c>
      <c r="K186" s="116" t="s">
        <v>193</v>
      </c>
      <c r="L186" s="27">
        <f t="shared" si="6"/>
        <v>7672</v>
      </c>
      <c r="M186" s="80" t="s">
        <v>85</v>
      </c>
    </row>
    <row r="187" spans="1:13" ht="25.5" x14ac:dyDescent="0.25">
      <c r="A187" s="26">
        <v>18</v>
      </c>
      <c r="B187" s="41">
        <v>45228</v>
      </c>
      <c r="C187" s="41">
        <v>45234</v>
      </c>
      <c r="D187" s="56" t="s">
        <v>381</v>
      </c>
      <c r="E187" s="44" t="s">
        <v>382</v>
      </c>
      <c r="F187" s="43" t="s">
        <v>46</v>
      </c>
      <c r="G187" s="60" t="s">
        <v>355</v>
      </c>
      <c r="H187" s="34" t="s">
        <v>383</v>
      </c>
      <c r="I187" s="27">
        <v>851.1</v>
      </c>
      <c r="J187" s="27">
        <v>2400</v>
      </c>
      <c r="K187" s="116" t="s">
        <v>193</v>
      </c>
      <c r="L187" s="27">
        <f t="shared" si="6"/>
        <v>3251.1</v>
      </c>
      <c r="M187" s="80" t="s">
        <v>85</v>
      </c>
    </row>
    <row r="188" spans="1:13" ht="15.75" x14ac:dyDescent="0.25">
      <c r="A188" s="195" t="s">
        <v>239</v>
      </c>
      <c r="B188" s="195"/>
      <c r="C188" s="195"/>
      <c r="D188" s="195"/>
      <c r="E188" s="195"/>
      <c r="F188" s="195"/>
      <c r="G188" s="195"/>
      <c r="H188" s="195"/>
      <c r="I188" s="126">
        <f>SUM(I170:I187)</f>
        <v>59916.850000000006</v>
      </c>
      <c r="J188" s="127">
        <f>SUM(J170:J187)</f>
        <v>76600</v>
      </c>
      <c r="K188" s="127">
        <v>0</v>
      </c>
      <c r="L188" s="127">
        <f>SUM(L170:L187)</f>
        <v>136516.85</v>
      </c>
      <c r="M188" s="127"/>
    </row>
    <row r="190" spans="1:13" ht="19.5" x14ac:dyDescent="0.4">
      <c r="A190" s="54" t="s">
        <v>385</v>
      </c>
    </row>
    <row r="191" spans="1:13" ht="23.25" x14ac:dyDescent="0.25">
      <c r="A191" s="185" t="s">
        <v>7</v>
      </c>
      <c r="B191" s="185"/>
      <c r="C191" s="185"/>
      <c r="D191" s="185"/>
      <c r="E191" s="185"/>
      <c r="F191" s="185"/>
      <c r="G191" s="185"/>
      <c r="H191" s="185"/>
      <c r="I191" s="185"/>
      <c r="J191" s="185"/>
      <c r="K191" s="185"/>
      <c r="L191" s="129"/>
      <c r="M191" s="168"/>
    </row>
    <row r="192" spans="1:13" ht="16.5" x14ac:dyDescent="0.35">
      <c r="A192" s="186" t="s">
        <v>8</v>
      </c>
      <c r="B192" s="187"/>
      <c r="C192" s="187"/>
      <c r="D192" s="187"/>
      <c r="E192" s="187"/>
      <c r="F192" s="187"/>
      <c r="G192" s="187"/>
      <c r="H192" s="187"/>
      <c r="I192" s="187"/>
      <c r="J192" s="187"/>
      <c r="K192" s="187"/>
      <c r="L192" s="130"/>
      <c r="M192" s="169"/>
    </row>
    <row r="193" spans="1:13" ht="23.25" x14ac:dyDescent="0.35">
      <c r="A193" s="188" t="s">
        <v>386</v>
      </c>
      <c r="B193" s="188"/>
      <c r="C193" s="188"/>
      <c r="D193" s="188"/>
      <c r="E193" s="188"/>
      <c r="F193" s="188"/>
      <c r="G193" s="188"/>
      <c r="H193" s="188"/>
      <c r="I193" s="188"/>
      <c r="J193" s="188"/>
      <c r="K193" s="188"/>
      <c r="L193" s="130"/>
      <c r="M193" s="169"/>
    </row>
    <row r="194" spans="1:13" ht="25.5" x14ac:dyDescent="0.25">
      <c r="A194" s="173" t="s">
        <v>9</v>
      </c>
      <c r="B194" s="173" t="s">
        <v>10</v>
      </c>
      <c r="C194" s="173" t="s">
        <v>11</v>
      </c>
      <c r="D194" s="174" t="s">
        <v>12</v>
      </c>
      <c r="E194" s="174" t="s">
        <v>13</v>
      </c>
      <c r="F194" s="175" t="s">
        <v>14</v>
      </c>
      <c r="G194" s="174" t="s">
        <v>0</v>
      </c>
      <c r="H194" s="175" t="s">
        <v>1</v>
      </c>
      <c r="I194" s="176" t="s">
        <v>2</v>
      </c>
      <c r="J194" s="177" t="s">
        <v>3</v>
      </c>
      <c r="K194" s="177" t="s">
        <v>4</v>
      </c>
      <c r="L194" s="177" t="s">
        <v>5</v>
      </c>
      <c r="M194" s="177" t="s">
        <v>245</v>
      </c>
    </row>
    <row r="195" spans="1:13" ht="33.75" customHeight="1" x14ac:dyDescent="0.25">
      <c r="A195" s="26">
        <v>1</v>
      </c>
      <c r="B195" s="41">
        <v>45236</v>
      </c>
      <c r="C195" s="41">
        <v>45239</v>
      </c>
      <c r="D195" s="31" t="s">
        <v>387</v>
      </c>
      <c r="E195" s="31" t="s">
        <v>90</v>
      </c>
      <c r="F195" s="33" t="s">
        <v>22</v>
      </c>
      <c r="G195" s="31" t="s">
        <v>388</v>
      </c>
      <c r="H195" s="114" t="s">
        <v>389</v>
      </c>
      <c r="I195" s="115">
        <v>0</v>
      </c>
      <c r="J195" s="27">
        <v>0</v>
      </c>
      <c r="K195" s="27">
        <v>0</v>
      </c>
      <c r="L195" s="27">
        <v>0</v>
      </c>
      <c r="M195" s="80" t="s">
        <v>390</v>
      </c>
    </row>
    <row r="196" spans="1:13" ht="39.75" customHeight="1" x14ac:dyDescent="0.25">
      <c r="A196" s="26">
        <v>2</v>
      </c>
      <c r="B196" s="41">
        <v>45236</v>
      </c>
      <c r="C196" s="41">
        <v>45240</v>
      </c>
      <c r="D196" s="31" t="s">
        <v>391</v>
      </c>
      <c r="E196" s="31" t="s">
        <v>132</v>
      </c>
      <c r="F196" s="33" t="s">
        <v>139</v>
      </c>
      <c r="G196" s="31" t="s">
        <v>388</v>
      </c>
      <c r="H196" s="34" t="s">
        <v>392</v>
      </c>
      <c r="I196" s="115">
        <v>0</v>
      </c>
      <c r="J196" s="27">
        <v>0</v>
      </c>
      <c r="K196" s="27">
        <v>0</v>
      </c>
      <c r="L196" s="27">
        <v>0</v>
      </c>
      <c r="M196" s="80" t="s">
        <v>390</v>
      </c>
    </row>
    <row r="197" spans="1:13" ht="33.75" customHeight="1" x14ac:dyDescent="0.25">
      <c r="A197" s="26">
        <v>3</v>
      </c>
      <c r="B197" s="41">
        <v>45236</v>
      </c>
      <c r="C197" s="41">
        <v>45240</v>
      </c>
      <c r="D197" s="31" t="s">
        <v>393</v>
      </c>
      <c r="E197" s="31" t="s">
        <v>394</v>
      </c>
      <c r="F197" s="31" t="s">
        <v>266</v>
      </c>
      <c r="G197" s="31" t="s">
        <v>395</v>
      </c>
      <c r="H197" s="34" t="s">
        <v>396</v>
      </c>
      <c r="I197" s="115">
        <v>0</v>
      </c>
      <c r="J197" s="27">
        <v>0</v>
      </c>
      <c r="K197" s="27">
        <v>0</v>
      </c>
      <c r="L197" s="27">
        <v>0</v>
      </c>
      <c r="M197" s="27"/>
    </row>
    <row r="198" spans="1:13" ht="33.75" customHeight="1" x14ac:dyDescent="0.25">
      <c r="A198" s="26">
        <v>4</v>
      </c>
      <c r="B198" s="41">
        <v>45237</v>
      </c>
      <c r="C198" s="41">
        <v>45240</v>
      </c>
      <c r="D198" s="31" t="s">
        <v>397</v>
      </c>
      <c r="E198" s="31" t="s">
        <v>398</v>
      </c>
      <c r="F198" s="44" t="s">
        <v>98</v>
      </c>
      <c r="G198" s="31" t="s">
        <v>399</v>
      </c>
      <c r="H198" s="34" t="s">
        <v>400</v>
      </c>
      <c r="I198" s="115">
        <v>0</v>
      </c>
      <c r="J198" s="27">
        <v>0</v>
      </c>
      <c r="K198" s="27">
        <v>0</v>
      </c>
      <c r="L198" s="27">
        <v>0</v>
      </c>
      <c r="M198" s="80" t="s">
        <v>390</v>
      </c>
    </row>
    <row r="199" spans="1:13" ht="33.75" customHeight="1" x14ac:dyDescent="0.25">
      <c r="A199" s="26">
        <v>5</v>
      </c>
      <c r="B199" s="41">
        <v>45237</v>
      </c>
      <c r="C199" s="41">
        <v>45240</v>
      </c>
      <c r="D199" s="31" t="s">
        <v>401</v>
      </c>
      <c r="E199" s="31" t="s">
        <v>398</v>
      </c>
      <c r="F199" s="44" t="s">
        <v>98</v>
      </c>
      <c r="G199" s="31" t="s">
        <v>399</v>
      </c>
      <c r="H199" s="34" t="s">
        <v>400</v>
      </c>
      <c r="I199" s="115">
        <v>0</v>
      </c>
      <c r="J199" s="27">
        <v>0</v>
      </c>
      <c r="K199" s="27">
        <v>0</v>
      </c>
      <c r="L199" s="27">
        <v>0</v>
      </c>
      <c r="M199" s="80" t="s">
        <v>390</v>
      </c>
    </row>
    <row r="200" spans="1:13" ht="33.75" customHeight="1" x14ac:dyDescent="0.25">
      <c r="A200" s="178">
        <v>6</v>
      </c>
      <c r="B200" s="41">
        <v>45240</v>
      </c>
      <c r="C200" s="41">
        <v>45248</v>
      </c>
      <c r="D200" s="178" t="s">
        <v>402</v>
      </c>
      <c r="E200" s="178" t="s">
        <v>329</v>
      </c>
      <c r="F200" s="44" t="s">
        <v>98</v>
      </c>
      <c r="G200" s="178" t="s">
        <v>403</v>
      </c>
      <c r="H200" s="179" t="s">
        <v>404</v>
      </c>
      <c r="I200" s="120">
        <v>4879</v>
      </c>
      <c r="J200" s="120">
        <v>4000</v>
      </c>
      <c r="K200" s="180">
        <v>0</v>
      </c>
      <c r="L200" s="120">
        <f>SUM(I200:K200)</f>
        <v>8879</v>
      </c>
      <c r="M200" s="181" t="s">
        <v>390</v>
      </c>
    </row>
    <row r="201" spans="1:13" ht="33.75" customHeight="1" x14ac:dyDescent="0.25">
      <c r="A201" s="178">
        <v>7</v>
      </c>
      <c r="B201" s="41">
        <v>45243</v>
      </c>
      <c r="C201" s="41">
        <v>45247</v>
      </c>
      <c r="D201" s="178" t="s">
        <v>178</v>
      </c>
      <c r="E201" s="178" t="s">
        <v>276</v>
      </c>
      <c r="F201" s="43" t="s">
        <v>46</v>
      </c>
      <c r="G201" s="31" t="s">
        <v>399</v>
      </c>
      <c r="H201" s="179" t="s">
        <v>405</v>
      </c>
      <c r="I201" s="120">
        <v>0</v>
      </c>
      <c r="J201" s="180">
        <v>0</v>
      </c>
      <c r="K201" s="180">
        <v>0</v>
      </c>
      <c r="L201" s="120">
        <v>0</v>
      </c>
      <c r="M201" s="181" t="s">
        <v>390</v>
      </c>
    </row>
    <row r="202" spans="1:13" ht="33.75" customHeight="1" x14ac:dyDescent="0.25">
      <c r="A202" s="178">
        <v>8</v>
      </c>
      <c r="B202" s="41">
        <v>45250</v>
      </c>
      <c r="C202" s="41">
        <v>45255</v>
      </c>
      <c r="D202" s="178" t="s">
        <v>406</v>
      </c>
      <c r="E202" s="178" t="s">
        <v>170</v>
      </c>
      <c r="F202" s="44" t="s">
        <v>98</v>
      </c>
      <c r="G202" s="31" t="s">
        <v>407</v>
      </c>
      <c r="H202" s="179" t="s">
        <v>408</v>
      </c>
      <c r="I202" s="120">
        <v>0</v>
      </c>
      <c r="J202" s="180">
        <v>0</v>
      </c>
      <c r="K202" s="180">
        <v>0</v>
      </c>
      <c r="L202" s="120">
        <v>0</v>
      </c>
      <c r="M202" s="120"/>
    </row>
    <row r="203" spans="1:13" ht="33.75" customHeight="1" x14ac:dyDescent="0.25">
      <c r="A203" s="178">
        <v>9</v>
      </c>
      <c r="B203" s="41">
        <v>45250</v>
      </c>
      <c r="C203" s="41">
        <v>45255</v>
      </c>
      <c r="D203" s="178" t="s">
        <v>409</v>
      </c>
      <c r="E203" s="178" t="s">
        <v>410</v>
      </c>
      <c r="F203" s="44" t="s">
        <v>98</v>
      </c>
      <c r="G203" s="31" t="s">
        <v>407</v>
      </c>
      <c r="H203" s="179" t="s">
        <v>408</v>
      </c>
      <c r="I203" s="120">
        <v>0</v>
      </c>
      <c r="J203" s="180">
        <v>0</v>
      </c>
      <c r="K203" s="180">
        <v>0</v>
      </c>
      <c r="L203" s="120">
        <v>0</v>
      </c>
      <c r="M203" s="181" t="s">
        <v>390</v>
      </c>
    </row>
    <row r="204" spans="1:13" ht="33.75" customHeight="1" x14ac:dyDescent="0.25">
      <c r="A204" s="26">
        <v>10</v>
      </c>
      <c r="B204" s="41">
        <v>45255</v>
      </c>
      <c r="C204" s="41">
        <v>45262</v>
      </c>
      <c r="D204" s="60" t="s">
        <v>196</v>
      </c>
      <c r="E204" s="42" t="s">
        <v>251</v>
      </c>
      <c r="F204" s="44" t="s">
        <v>98</v>
      </c>
      <c r="G204" s="60" t="s">
        <v>230</v>
      </c>
      <c r="H204" s="45" t="s">
        <v>411</v>
      </c>
      <c r="I204" s="120">
        <v>1699</v>
      </c>
      <c r="J204" s="120">
        <v>3500</v>
      </c>
      <c r="K204" s="170" t="s">
        <v>193</v>
      </c>
      <c r="L204" s="120">
        <f>I204+J204+K204</f>
        <v>5199</v>
      </c>
      <c r="M204" s="80" t="s">
        <v>390</v>
      </c>
    </row>
    <row r="205" spans="1:13" ht="33.75" customHeight="1" x14ac:dyDescent="0.25">
      <c r="A205" s="26">
        <v>11</v>
      </c>
      <c r="B205" s="41">
        <v>45255</v>
      </c>
      <c r="C205" s="41">
        <v>45262</v>
      </c>
      <c r="D205" s="60" t="s">
        <v>412</v>
      </c>
      <c r="E205" s="42" t="s">
        <v>413</v>
      </c>
      <c r="F205" s="44" t="s">
        <v>98</v>
      </c>
      <c r="G205" s="60" t="s">
        <v>230</v>
      </c>
      <c r="H205" s="45" t="s">
        <v>411</v>
      </c>
      <c r="I205" s="120">
        <v>1699</v>
      </c>
      <c r="J205" s="120">
        <v>3500</v>
      </c>
      <c r="K205" s="170" t="s">
        <v>193</v>
      </c>
      <c r="L205" s="120">
        <f>SUM(I205:K205)</f>
        <v>5199</v>
      </c>
      <c r="M205" s="182"/>
    </row>
    <row r="206" spans="1:13" ht="42" customHeight="1" x14ac:dyDescent="0.25">
      <c r="A206" s="26">
        <v>12</v>
      </c>
      <c r="B206" s="41">
        <v>45257</v>
      </c>
      <c r="C206" s="41">
        <v>45261</v>
      </c>
      <c r="D206" s="60" t="s">
        <v>58</v>
      </c>
      <c r="E206" s="43" t="s">
        <v>360</v>
      </c>
      <c r="F206" s="43" t="s">
        <v>46</v>
      </c>
      <c r="G206" s="172" t="s">
        <v>274</v>
      </c>
      <c r="H206" s="45" t="s">
        <v>414</v>
      </c>
      <c r="I206" s="120">
        <v>1389</v>
      </c>
      <c r="J206" s="120">
        <v>1200</v>
      </c>
      <c r="K206" s="120">
        <v>0</v>
      </c>
      <c r="L206" s="120">
        <f t="shared" ref="L206" si="7">SUM(I206:K206)</f>
        <v>2589</v>
      </c>
      <c r="M206" s="182"/>
    </row>
    <row r="207" spans="1:13" ht="42" customHeight="1" x14ac:dyDescent="0.25">
      <c r="A207" s="26">
        <v>13</v>
      </c>
      <c r="B207" s="41">
        <v>45258</v>
      </c>
      <c r="C207" s="41">
        <v>45261</v>
      </c>
      <c r="D207" s="60" t="s">
        <v>415</v>
      </c>
      <c r="E207" s="43" t="s">
        <v>276</v>
      </c>
      <c r="F207" s="43" t="s">
        <v>46</v>
      </c>
      <c r="G207" s="172" t="s">
        <v>274</v>
      </c>
      <c r="H207" s="45" t="s">
        <v>414</v>
      </c>
      <c r="I207" s="120">
        <v>0</v>
      </c>
      <c r="J207" s="120">
        <v>0</v>
      </c>
      <c r="K207" s="120">
        <v>0</v>
      </c>
      <c r="L207" s="120">
        <v>0</v>
      </c>
      <c r="M207" s="182"/>
    </row>
    <row r="208" spans="1:13" x14ac:dyDescent="0.25">
      <c r="A208" s="189" t="s">
        <v>239</v>
      </c>
      <c r="B208" s="189"/>
      <c r="C208" s="189"/>
      <c r="D208" s="189"/>
      <c r="E208" s="189"/>
      <c r="F208" s="189"/>
      <c r="G208" s="189"/>
      <c r="H208" s="189"/>
      <c r="I208" s="183">
        <f>SUM(I195:I207)</f>
        <v>9666</v>
      </c>
      <c r="J208" s="184">
        <f>SUM(J195:J207)</f>
        <v>12200</v>
      </c>
      <c r="K208" s="184">
        <v>0</v>
      </c>
      <c r="L208" s="184">
        <f>SUM(L195:L207)</f>
        <v>21866</v>
      </c>
      <c r="M208" s="184"/>
    </row>
    <row r="211" spans="3:16" ht="23.25" x14ac:dyDescent="0.25">
      <c r="C211" s="185" t="s">
        <v>7</v>
      </c>
      <c r="D211" s="185"/>
      <c r="E211" s="185"/>
      <c r="F211" s="185"/>
      <c r="G211" s="185"/>
      <c r="H211" s="185"/>
      <c r="I211" s="185"/>
      <c r="J211" s="185"/>
      <c r="K211" s="185"/>
      <c r="L211" s="185"/>
      <c r="M211" s="185"/>
      <c r="N211" s="185"/>
      <c r="O211" s="185"/>
      <c r="P211" s="185"/>
    </row>
    <row r="212" spans="3:16" ht="24" customHeight="1" x14ac:dyDescent="0.35">
      <c r="C212" s="186" t="s">
        <v>8</v>
      </c>
      <c r="D212" s="187"/>
      <c r="E212" s="187"/>
      <c r="F212" s="187"/>
      <c r="G212" s="187"/>
      <c r="H212" s="187"/>
      <c r="I212" s="187"/>
      <c r="J212" s="187"/>
      <c r="K212" s="187"/>
      <c r="L212" s="187"/>
      <c r="M212" s="187"/>
      <c r="N212" s="187"/>
      <c r="O212" s="187"/>
      <c r="P212" s="187"/>
    </row>
    <row r="213" spans="3:16" ht="23.25" x14ac:dyDescent="0.35">
      <c r="C213" s="188" t="s">
        <v>416</v>
      </c>
      <c r="D213" s="188"/>
      <c r="E213" s="188"/>
      <c r="F213" s="188"/>
      <c r="G213" s="188"/>
      <c r="H213" s="188"/>
      <c r="I213" s="188"/>
      <c r="J213" s="188"/>
      <c r="K213" s="188"/>
      <c r="L213" s="188"/>
      <c r="M213" s="188"/>
      <c r="N213" s="188"/>
      <c r="O213" s="188"/>
      <c r="P213" s="188"/>
    </row>
    <row r="214" spans="3:16" ht="60" customHeight="1" x14ac:dyDescent="0.25">
      <c r="C214" s="71" t="s">
        <v>9</v>
      </c>
      <c r="D214" s="71" t="s">
        <v>10</v>
      </c>
      <c r="E214" s="9" t="s">
        <v>11</v>
      </c>
      <c r="F214" s="1" t="s">
        <v>12</v>
      </c>
      <c r="G214" s="1" t="s">
        <v>417</v>
      </c>
      <c r="H214" s="1" t="s">
        <v>13</v>
      </c>
      <c r="I214" s="2" t="s">
        <v>14</v>
      </c>
      <c r="J214" s="1" t="s">
        <v>0</v>
      </c>
      <c r="K214" s="2" t="s">
        <v>1</v>
      </c>
      <c r="L214" s="113" t="s">
        <v>2</v>
      </c>
      <c r="M214" s="3" t="s">
        <v>3</v>
      </c>
      <c r="N214" s="3" t="s">
        <v>4</v>
      </c>
      <c r="O214" s="3" t="s">
        <v>5</v>
      </c>
      <c r="P214" s="3" t="s">
        <v>6</v>
      </c>
    </row>
    <row r="215" spans="3:16" ht="60" customHeight="1" x14ac:dyDescent="0.25">
      <c r="C215" s="26">
        <v>1</v>
      </c>
      <c r="D215" s="41">
        <v>45262</v>
      </c>
      <c r="E215" s="41">
        <v>45267</v>
      </c>
      <c r="F215" s="31" t="s">
        <v>169</v>
      </c>
      <c r="G215" s="31" t="s">
        <v>418</v>
      </c>
      <c r="H215" s="31" t="s">
        <v>259</v>
      </c>
      <c r="I215" s="31" t="s">
        <v>46</v>
      </c>
      <c r="J215" s="31" t="s">
        <v>419</v>
      </c>
      <c r="K215" s="34" t="s">
        <v>420</v>
      </c>
      <c r="L215" s="27">
        <v>1093</v>
      </c>
      <c r="M215" s="27">
        <v>2500</v>
      </c>
      <c r="N215" s="27">
        <v>0</v>
      </c>
      <c r="O215" s="27">
        <f>SUM(L215:N215)</f>
        <v>3593</v>
      </c>
      <c r="P215" s="80" t="s">
        <v>84</v>
      </c>
    </row>
    <row r="216" spans="3:16" ht="60" customHeight="1" x14ac:dyDescent="0.25">
      <c r="C216" s="26">
        <v>2</v>
      </c>
      <c r="D216" s="41">
        <v>45262</v>
      </c>
      <c r="E216" s="41">
        <v>45276</v>
      </c>
      <c r="F216" s="31" t="s">
        <v>421</v>
      </c>
      <c r="G216" s="31" t="s">
        <v>422</v>
      </c>
      <c r="H216" s="31" t="s">
        <v>360</v>
      </c>
      <c r="I216" s="31" t="s">
        <v>46</v>
      </c>
      <c r="J216" s="31" t="s">
        <v>423</v>
      </c>
      <c r="K216" s="34" t="s">
        <v>424</v>
      </c>
      <c r="L216" s="27">
        <v>1914</v>
      </c>
      <c r="M216" s="27">
        <v>7000</v>
      </c>
      <c r="N216" s="27">
        <v>0</v>
      </c>
      <c r="O216" s="27">
        <f t="shared" ref="O216:O220" si="8">SUM(L216:N216)</f>
        <v>8914</v>
      </c>
      <c r="P216" s="80" t="s">
        <v>84</v>
      </c>
    </row>
    <row r="217" spans="3:16" ht="60" customHeight="1" x14ac:dyDescent="0.25">
      <c r="C217" s="26">
        <v>3</v>
      </c>
      <c r="D217" s="41">
        <v>45263</v>
      </c>
      <c r="E217" s="41">
        <v>45267</v>
      </c>
      <c r="F217" s="60" t="s">
        <v>425</v>
      </c>
      <c r="G217" s="60" t="s">
        <v>426</v>
      </c>
      <c r="H217" s="43" t="s">
        <v>329</v>
      </c>
      <c r="I217" s="60" t="s">
        <v>15</v>
      </c>
      <c r="J217" s="60" t="s">
        <v>57</v>
      </c>
      <c r="K217" s="34" t="s">
        <v>427</v>
      </c>
      <c r="L217" s="27">
        <v>1183.79</v>
      </c>
      <c r="M217" s="27">
        <v>2000</v>
      </c>
      <c r="N217" s="116" t="s">
        <v>193</v>
      </c>
      <c r="O217" s="27">
        <f t="shared" si="8"/>
        <v>3183.79</v>
      </c>
      <c r="P217" s="80" t="s">
        <v>84</v>
      </c>
    </row>
    <row r="218" spans="3:16" ht="60" customHeight="1" x14ac:dyDescent="0.25">
      <c r="C218" s="26">
        <v>4</v>
      </c>
      <c r="D218" s="41">
        <v>45263</v>
      </c>
      <c r="E218" s="41">
        <v>45267</v>
      </c>
      <c r="F218" s="43" t="s">
        <v>428</v>
      </c>
      <c r="G218" s="43" t="s">
        <v>429</v>
      </c>
      <c r="H218" s="43" t="s">
        <v>430</v>
      </c>
      <c r="I218" s="60" t="s">
        <v>15</v>
      </c>
      <c r="J218" s="60" t="s">
        <v>57</v>
      </c>
      <c r="K218" s="34" t="s">
        <v>427</v>
      </c>
      <c r="L218" s="27">
        <v>1183.79</v>
      </c>
      <c r="M218" s="27">
        <v>2000</v>
      </c>
      <c r="N218" s="116" t="s">
        <v>193</v>
      </c>
      <c r="O218" s="27">
        <f t="shared" si="8"/>
        <v>3183.79</v>
      </c>
      <c r="P218" s="80" t="s">
        <v>84</v>
      </c>
    </row>
    <row r="219" spans="3:16" ht="60" customHeight="1" x14ac:dyDescent="0.25">
      <c r="C219" s="26">
        <v>5</v>
      </c>
      <c r="D219" s="41">
        <v>45269</v>
      </c>
      <c r="E219" s="41">
        <v>45276</v>
      </c>
      <c r="F219" s="31" t="s">
        <v>121</v>
      </c>
      <c r="G219" s="31" t="s">
        <v>431</v>
      </c>
      <c r="H219" s="31" t="s">
        <v>432</v>
      </c>
      <c r="I219" s="31" t="s">
        <v>46</v>
      </c>
      <c r="J219" s="31" t="s">
        <v>74</v>
      </c>
      <c r="K219" s="34" t="s">
        <v>433</v>
      </c>
      <c r="L219" s="27">
        <v>1841</v>
      </c>
      <c r="M219" s="27">
        <v>3500</v>
      </c>
      <c r="N219" s="27">
        <v>0</v>
      </c>
      <c r="O219" s="27">
        <f>SUM(L219:N219)</f>
        <v>5341</v>
      </c>
      <c r="P219" s="80"/>
    </row>
    <row r="220" spans="3:16" ht="60" customHeight="1" x14ac:dyDescent="0.25">
      <c r="C220" s="26">
        <v>6</v>
      </c>
      <c r="D220" s="41">
        <v>45270</v>
      </c>
      <c r="E220" s="41">
        <v>45276</v>
      </c>
      <c r="F220" s="43" t="s">
        <v>102</v>
      </c>
      <c r="G220" s="43" t="s">
        <v>434</v>
      </c>
      <c r="H220" s="43" t="s">
        <v>435</v>
      </c>
      <c r="I220" s="31" t="s">
        <v>46</v>
      </c>
      <c r="J220" s="60" t="s">
        <v>436</v>
      </c>
      <c r="K220" s="34" t="s">
        <v>437</v>
      </c>
      <c r="L220" s="27">
        <v>1067.55</v>
      </c>
      <c r="M220" s="27">
        <v>1800</v>
      </c>
      <c r="N220" s="116" t="s">
        <v>193</v>
      </c>
      <c r="O220" s="27">
        <f t="shared" si="8"/>
        <v>2867.55</v>
      </c>
      <c r="P220" s="80" t="s">
        <v>84</v>
      </c>
    </row>
    <row r="221" spans="3:16" ht="60" customHeight="1" x14ac:dyDescent="0.25">
      <c r="C221" s="26">
        <v>7</v>
      </c>
      <c r="D221" s="41">
        <v>45272</v>
      </c>
      <c r="E221" s="41">
        <v>45276</v>
      </c>
      <c r="F221" s="43" t="s">
        <v>438</v>
      </c>
      <c r="G221" s="43" t="s">
        <v>439</v>
      </c>
      <c r="H221" s="43" t="s">
        <v>440</v>
      </c>
      <c r="I221" s="60" t="s">
        <v>15</v>
      </c>
      <c r="J221" s="60" t="s">
        <v>441</v>
      </c>
      <c r="K221" s="34" t="s">
        <v>442</v>
      </c>
      <c r="L221" s="27">
        <v>1198</v>
      </c>
      <c r="M221" s="27">
        <v>1600</v>
      </c>
      <c r="N221" s="116" t="s">
        <v>193</v>
      </c>
      <c r="O221" s="27">
        <f>SUM(L221:N221)</f>
        <v>2798</v>
      </c>
      <c r="P221" s="80" t="s">
        <v>84</v>
      </c>
    </row>
    <row r="222" spans="3:16" ht="60" customHeight="1" x14ac:dyDescent="0.25">
      <c r="C222" s="26">
        <v>8</v>
      </c>
      <c r="D222" s="41">
        <v>45272</v>
      </c>
      <c r="E222" s="41">
        <v>45276</v>
      </c>
      <c r="F222" s="60" t="s">
        <v>291</v>
      </c>
      <c r="G222" s="60" t="s">
        <v>443</v>
      </c>
      <c r="H222" s="31" t="s">
        <v>444</v>
      </c>
      <c r="I222" s="60" t="s">
        <v>15</v>
      </c>
      <c r="J222" s="60" t="s">
        <v>441</v>
      </c>
      <c r="K222" s="34" t="s">
        <v>442</v>
      </c>
      <c r="L222" s="27">
        <v>1198</v>
      </c>
      <c r="M222" s="27">
        <v>1600</v>
      </c>
      <c r="N222" s="116" t="s">
        <v>193</v>
      </c>
      <c r="O222" s="27">
        <f>SUM(L222:N222)</f>
        <v>2798</v>
      </c>
      <c r="P222" s="80" t="s">
        <v>84</v>
      </c>
    </row>
    <row r="223" spans="3:16" ht="60" customHeight="1" x14ac:dyDescent="0.25">
      <c r="C223" s="191" t="s">
        <v>239</v>
      </c>
      <c r="D223" s="191"/>
      <c r="E223" s="191"/>
      <c r="F223" s="191"/>
      <c r="G223" s="191"/>
      <c r="H223" s="191"/>
      <c r="I223" s="191"/>
      <c r="J223" s="191"/>
      <c r="K223" s="191"/>
      <c r="L223" s="127">
        <f>SUM(L215:L222)</f>
        <v>10679.13</v>
      </c>
      <c r="M223" s="127">
        <f>SUM(M215:M222)</f>
        <v>22000</v>
      </c>
      <c r="N223" s="127">
        <f>SUM(N215:N222)</f>
        <v>0</v>
      </c>
      <c r="O223" s="127">
        <v>32679.13</v>
      </c>
      <c r="P223" s="128"/>
    </row>
  </sheetData>
  <mergeCells count="44">
    <mergeCell ref="C213:P213"/>
    <mergeCell ref="C223:K223"/>
    <mergeCell ref="A143:H143"/>
    <mergeCell ref="A137:L137"/>
    <mergeCell ref="A138:L138"/>
    <mergeCell ref="C211:P211"/>
    <mergeCell ref="C212:P212"/>
    <mergeCell ref="A21:M21"/>
    <mergeCell ref="A52:M52"/>
    <mergeCell ref="A53:M53"/>
    <mergeCell ref="A54:M54"/>
    <mergeCell ref="A39:M39"/>
    <mergeCell ref="A40:M40"/>
    <mergeCell ref="A41:M41"/>
    <mergeCell ref="A1:M1"/>
    <mergeCell ref="A2:M2"/>
    <mergeCell ref="A3:M3"/>
    <mergeCell ref="A19:M19"/>
    <mergeCell ref="A20:M20"/>
    <mergeCell ref="A117:L117"/>
    <mergeCell ref="A74:M74"/>
    <mergeCell ref="A75:M75"/>
    <mergeCell ref="A76:M76"/>
    <mergeCell ref="A93:H93"/>
    <mergeCell ref="A96:L96"/>
    <mergeCell ref="A97:L97"/>
    <mergeCell ref="A98:L98"/>
    <mergeCell ref="A114:H114"/>
    <mergeCell ref="A191:K191"/>
    <mergeCell ref="A192:K192"/>
    <mergeCell ref="A193:K193"/>
    <mergeCell ref="A208:H208"/>
    <mergeCell ref="A118:L118"/>
    <mergeCell ref="A119:L119"/>
    <mergeCell ref="A134:H134"/>
    <mergeCell ref="A166:K166"/>
    <mergeCell ref="A167:K167"/>
    <mergeCell ref="A168:K168"/>
    <mergeCell ref="A188:H188"/>
    <mergeCell ref="A146:K146"/>
    <mergeCell ref="A147:K147"/>
    <mergeCell ref="A148:K148"/>
    <mergeCell ref="A162:H162"/>
    <mergeCell ref="A139:L139"/>
  </mergeCells>
  <hyperlinks>
    <hyperlink ref="M9" r:id="rId1" display="Informes Sustantivo - Héctor Alexander.pdf"/>
    <hyperlink ref="M11" r:id="rId2" display="Informes Sustantivo - Galileo Solís.pdf"/>
    <hyperlink ref="M12" r:id="rId3" display="Informes Sustantivo - Tiffany Reyes.pdf"/>
    <hyperlink ref="M13" r:id="rId4" display="Informe Sustantivo - Margie-Lys Jaime.pdf"/>
    <hyperlink ref="M14" r:id="rId5" display="Informe Sustantivo - Martín Barciela.pdf"/>
    <hyperlink ref="M23" r:id="rId6" display="..\..\..\..\..\..\..\Desktop\Informe Sustantivo - Héctor Alexander.pdf"/>
    <hyperlink ref="M24" r:id="rId7" display="..\..\..\..\..\..\..\Desktop\Informe Sustantivo - Isabel Vecchio.pdf"/>
    <hyperlink ref="M33:M34" r:id="rId8" display="..\..\..\..\..\..\..\Desktop\Informe Sustantivo - Héctor Alexander.pdf"/>
    <hyperlink ref="M43" r:id="rId9" display="Viajes\Informe Sustantivos - Marzo\Informe Sustantivo - Vivian Valdés.pdf"/>
    <hyperlink ref="M47" r:id="rId10" display="Viajes\Informe Sustantivos - Marzo\Informe Sustantivo - Judith Hernández.pdf"/>
    <hyperlink ref="M44" r:id="rId11" display="..\..\..\..\..\..\..\Desktop\Viajes\Informe Sustantivos - Marzo\Informe Sustantivo - Dilia Palma.pdf"/>
    <hyperlink ref="M45" r:id="rId12" display="..\..\..\..\..\..\..\Desktop\Viajes\Informe Sustantivos - Marzo\Informe Sustantivo - Ninoska Ríos.pdf"/>
    <hyperlink ref="M49" r:id="rId13" display="Viajes\Informe Sustantivos - Marzo\Informe Sustantivo - Judith Hernández.pdf"/>
    <hyperlink ref="M46" r:id="rId14" display="Viajes\Informe Sustantivos - Marzo\Informe Sustantivo - Judith Hernández.pdf"/>
    <hyperlink ref="M56" r:id="rId15" display="..\..\..\..\..\..\..\Desktop\Informe Sustantivo - Margie-Lys Jaime.pdf"/>
    <hyperlink ref="M63" r:id="rId16" display="..\..\..\..\..\..\..\Desktop\Informe Sustantivo - Iraida barrios.pdf"/>
    <hyperlink ref="M58" r:id="rId17" display="Viajes\Informes Sustantivos - Marzo\Informe Sustantivo - Indira Castroverde.pdf"/>
    <hyperlink ref="M60" r:id="rId18" display="Viajes\Informes Sustantivos - Marzo\Informe Sustantivo - Héctor Alexander.pdf"/>
    <hyperlink ref="M78" r:id="rId19" display="Viajes\Informes Sustantivos - Mayo\Informe Sustantivo - Carlos Ledezma.pdf"/>
    <hyperlink ref="M80" r:id="rId20" display="Viajes\Informes Sustantivos - Mayo\Informe Sustantivo - Dilia Palma.pdf"/>
    <hyperlink ref="M81" r:id="rId21" display="Viajes\Informes Sustantivos - Mayo\Informe Sustantivo - Alexandra Marotta.pdf"/>
    <hyperlink ref="M82" r:id="rId22" display="Viajes\Informes Sustantivos - Mayo\Informe Sustantivo - Jorge Almengor.pdf"/>
    <hyperlink ref="M85" r:id="rId23" display="Viajes\Informes Sustantivos - Mayo\Informe Sustantivo - Esteban Ripoll.pdf"/>
    <hyperlink ref="M86" r:id="rId24" display="Viajes\Informes Sustantivos - Mayo\Informe Sustantivo - Fernanda Caton.pdf"/>
    <hyperlink ref="M92" r:id="rId25" display="Viajes\Informes Sustantivos - Mayo\Informe Sustantivo - Martín Barciela.pdf"/>
    <hyperlink ref="N100" r:id="rId26" display="..\..\..\..\..\..\..\Desktop\Viajes\Informes Ssutantivos - Junio\Informe Sustantivo - Yanis Rodríguez.pdf"/>
    <hyperlink ref="N101" r:id="rId27" display="..\..\..\..\..\..\..\Desktop\Viajes\Informes Ssutantivos - Junio\Informe Sustantivo - Tatiana Alemán.pdf"/>
    <hyperlink ref="N105" r:id="rId28" display="..\..\..\..\..\..\..\Desktop\Viajes\Informes Ssutantivos - Junio\Informe Sustantivo - Héctor Alexander.pdf"/>
    <hyperlink ref="N106" r:id="rId29" display="..\..\..\..\..\..\..\Desktop\Viajes\Informes Ssutantivos - Junio\Informe Sustantivo - Isabel Vechhio.pdf"/>
    <hyperlink ref="N107" r:id="rId30" display="..\..\..\..\..\..\..\Desktop\Viajes\Informes Ssutantivos - Junio\Informe Sustantivo - Michelle González.pdf"/>
    <hyperlink ref="N104" r:id="rId31" display="..\..\..\..\..\..\..\Desktop\Viajes\Informes Ssutantivos - Junio\Informe Sustantivo - Margie-Lys Jaime.pdf"/>
    <hyperlink ref="N112" r:id="rId32" display="..\..\..\..\..\..\..\Desktop\Viajes\Informes Ssutantivos - Junio\Informe Sustantivo - Jorge Almengor.pdf"/>
    <hyperlink ref="N103" r:id="rId33" display="Informes Ssutantivos - Junio\Informe Sustantivo - Dilia Palma.pdf"/>
    <hyperlink ref="N102" r:id="rId34" display="Informes Ssutantivos - Junio\Informe Sustantivo - Alexandra Marotta.pdf"/>
    <hyperlink ref="M100" r:id="rId35" display="..\..\..\..\..\..\..\Desktop\Viajes\Informes Ssutantivos - Junio\Informe Sustantivo - Yanis Rodríguez.pdf"/>
    <hyperlink ref="M101" r:id="rId36" display="..\..\..\..\..\..\..\Desktop\Viajes\Informes Ssutantivos - Junio\Informe Sustantivo - Tatiana Alemán.pdf"/>
    <hyperlink ref="M105" r:id="rId37" display="..\..\..\..\..\..\..\Desktop\Viajes\Informes Ssutantivos - Junio\Informe Sustantivo - Héctor Alexander.pdf"/>
    <hyperlink ref="M106" r:id="rId38" display="..\..\..\..\..\..\..\Desktop\Viajes\Informes Ssutantivos - Junio\Informe Sustantivo - Isabel Vechhio.pdf"/>
    <hyperlink ref="M107" r:id="rId39" display="..\..\..\..\..\..\..\Desktop\Viajes\Informes Ssutantivos - Junio\Informe Sustantivo - Michelle González.pdf"/>
    <hyperlink ref="M104" r:id="rId40" display="..\..\..\..\..\..\..\Desktop\Viajes\Informes Ssutantivos - Junio\Informe Sustantivo - Margie-Lys Jaime.pdf"/>
    <hyperlink ref="M112" r:id="rId41" display="..\..\..\..\..\..\..\Desktop\Viajes\Informes Ssutantivos - Junio\Informe Sustantivo - Jorge Almengor.pdf"/>
    <hyperlink ref="M103" r:id="rId42" display="Informes Ssutantivos - Junio\Informe Sustantivo - Dilia Palma.pdf"/>
    <hyperlink ref="M102" r:id="rId43" display="Informes Ssutantivos - Junio\Informe Sustantivo - Alexandra Marotta.pdf"/>
    <hyperlink ref="M122" r:id="rId44" display="..\..\..\..\..\..\..\Desktop\Viajes\Informes Sustativos - Julio\Informe Sustantivo - Yasmin González.pdf"/>
    <hyperlink ref="M123" r:id="rId45" display="..\..\..\..\..\..\..\Desktop\Viajes\Informes Sustativos - Julio\Informe Sustantivo - Galileo Solís.pdf"/>
    <hyperlink ref="M124" r:id="rId46" display="..\..\..\..\..\..\..\Desktop\Viajes\Informes Sustativos - Julio\Informe Sustantivo - Judith Hernández.pdf"/>
    <hyperlink ref="M127" r:id="rId47" display="..\..\..\..\..\..\..\Desktop\Viajes\Informes Sustativos - Julio\Informe Sustantivo - Tatiana Alemán.pdf"/>
    <hyperlink ref="M128" r:id="rId48" display="..\..\..\..\..\..\..\Desktop\Viajes\Informes Sustativos - Julio\Informe Sustantivo - Fernando Paniagua.pdf"/>
    <hyperlink ref="M129" r:id="rId49" display="..\..\..\..\..\..\..\Desktop\Viajes\Informes Sustativos - Julio\Informe Sustantivo - Sherly Guardia.pdf"/>
    <hyperlink ref="M141" r:id="rId50" display="..\..\..\..\..\..\..\Desktop\Informe Sustantivo - Jorge Almengor.pdf"/>
    <hyperlink ref="L151" r:id="rId51" display="..\..\..\..\..\..\..\Desktop\Viajes\Informes Sustativos - Julio\Informe Sustantivo - Yasmin González.pdf"/>
    <hyperlink ref="M150" r:id="rId52" display="..\..\..\..\..\..\..\Desktop\Informe Sustantivo - Mauricio Moreno.pdf"/>
    <hyperlink ref="M151" r:id="rId53" display="..\..\..\..\..\..\..\Desktop\Informe Sustantivo - Margie-Lys Jaime.pdf"/>
    <hyperlink ref="M152" r:id="rId54" display="..\..\..\..\..\..\..\Desktop\Informe Sustantivo - Mauricio Moreno.pdf"/>
    <hyperlink ref="M157" r:id="rId55" display="..\..\..\..\..\..\..\Desktop\Informe Sustantivo - Mauricio Moreno.pdf"/>
    <hyperlink ref="M158" r:id="rId56" display="..\..\..\..\..\..\..\Desktop\Informe Sustantivo - Mauricio Moreno.pdf"/>
    <hyperlink ref="M159" r:id="rId57" display="..\..\..\..\..\..\..\Desktop\Informe Sustantivo - Mauricio Moreno.pdf"/>
    <hyperlink ref="L171" r:id="rId58" display="..\..\..\..\..\..\..\Desktop\Viajes\Informes Sustativos - Julio\Informe Sustantivo - Yasmin González.pdf"/>
    <hyperlink ref="M172" r:id="rId59" display="..\..\..\..\..\..\..\Desktop\Viajes\Informe Ssutantivo - Octubre\Informe Sustantivo - Aristides Hernández.pdf"/>
    <hyperlink ref="M174" r:id="rId60" display="..\..\..\..\..\..\..\Desktop\Viajes\Informe Ssutantivo - Octubre\Informe Sustantivo - Margie Lys Jaime.pdf"/>
    <hyperlink ref="M176" r:id="rId61" display="..\..\..\..\..\..\..\Desktop\Viajes\Informe Ssutantivo - Octubre\Informe Sustantivo - José Racine.pdf"/>
    <hyperlink ref="M177" r:id="rId62" display="..\..\..\..\..\..\..\Desktop\Viajes\Informe Ssutantivo - Octubre\Informe Sustantivo -Janine Chandler.pdf"/>
    <hyperlink ref="M184" r:id="rId63" display="Viajes\Informe Ssutantivo - Octubre\Informe Sustantivo - Tiffany Reyes.pdf"/>
    <hyperlink ref="M186" r:id="rId64" display="..\..\..\..\..\..\..\Desktop\Viajes\Informe Ssutantivo - Octubre\Informe Sustantivo - Aristides Hernández.pdf"/>
    <hyperlink ref="M175" r:id="rId65" display="..\..\..\..\..\..\..\Desktop\Viajes\Informe Ssutantivo - Octubre\Informe Sustantivo - Aristides Hernández.pdf"/>
    <hyperlink ref="M178" r:id="rId66" display="..\..\..\..\..\..\..\Desktop\Viajes\Informe Ssutantivo - Octubre\Informe Sustantivo - Aristides Hernández.pdf"/>
    <hyperlink ref="M179" r:id="rId67" display="..\..\..\..\..\..\..\Desktop\Viajes\Informe Ssutantivo - Octubre\Informe Sustantivo - Aristides Hernández.pdf"/>
    <hyperlink ref="M180" r:id="rId68" display="..\..\..\..\..\..\..\Desktop\Viajes\Informe Ssutantivo - Octubre\Informe Sustantivo - Aristides Hernández.pdf"/>
    <hyperlink ref="M181" r:id="rId69" display="..\..\..\..\..\..\..\Desktop\Viajes\Informe Ssutantivo - Octubre\Informe Sustantivo - Aristides Hernández.pdf"/>
    <hyperlink ref="M182" r:id="rId70" display="..\..\..\..\..\..\..\Desktop\Viajes\Informe Ssutantivo - Octubre\Informe Sustantivo - Aristides Hernández.pdf"/>
    <hyperlink ref="M187" r:id="rId71" display="..\..\..\..\..\..\..\Desktop\Viajes\Informe Ssutantivo - Octubre\Informe Sustantivo - Aristides Hernández.pdf"/>
    <hyperlink ref="M185" r:id="rId72" display="..\..\..\..\..\..\..\Desktop\Viajes\Informe Ssutantivo - Octubre\Informe Sustantivo - Aristides Hernández.pdf"/>
    <hyperlink ref="M173" r:id="rId73" display="..\..\..\..\..\..\..\Desktop\Viajes\Informe Ssutantivo - Octubre\Informe Sustantivo - Aristides Hernández.pdf"/>
    <hyperlink ref="M195" r:id="rId74" display="Viajes\Informes Sustantivos - Noviembre\Informe Sustantivo - Héctor Alexander.pdf"/>
    <hyperlink ref="M196" r:id="rId75" display="Viajes\Informes Sustantivos - Noviembre\Informe Sustantivo - José Espino.pdf"/>
    <hyperlink ref="M198" r:id="rId76" display="Viajes\Informes Sustantivos - Noviembre\Informe Sustantivo - Arisa Valdés.pdf"/>
    <hyperlink ref="M200" r:id="rId77" display="Viajes\Informes Sustantivos - Noviembre\Informe Sustantivo - Leydis Murillo.pdf"/>
    <hyperlink ref="M201" r:id="rId78" display="Viajes\Informes Sustantivos - Noviembre\Informe Sustantivo - Lineth Serrano.pdf"/>
    <hyperlink ref="M203" r:id="rId79" display="Viajes\Informes Sustantivos - Noviembre\Informe Sustantivo - Virgilia Calderon.pdf"/>
    <hyperlink ref="M199" r:id="rId80" display="Viajes\Informes Sustantivos - Noviembre\Informe Sustantivo - Héctor Alexander.pdf"/>
    <hyperlink ref="M204" r:id="rId81" display="Viajes\Informes Sustantivos - Noviembre\Informe Sustantivo - Héctor Alexander.pdf"/>
    <hyperlink ref="P217" r:id="rId82" display="Viajes\Informes Sustantivos - Diciembre\Informe Sustantivo - Leydis Murillo.pdf"/>
    <hyperlink ref="P218" r:id="rId83" display="Viajes\Informes Sustantivos - Diciembre\Informe Sustantivo - Manuvis Mina.pdf"/>
    <hyperlink ref="P222" r:id="rId84" display="Viajes\Informes Sustantivos - Diciembre\Informe Sustantivo - Publio De Gracia.pdf"/>
    <hyperlink ref="P216" r:id="rId85" display="Viajes\Informes Sustantivos - Diciembre\Informe Sustantivo - Leydis Murillo.pdf"/>
    <hyperlink ref="P215" r:id="rId86" display="Viajes\Informes Sustantivos - Diciembre\Informe Sustantivo - Leydis Murillo.pdf"/>
    <hyperlink ref="P220" r:id="rId87" display="Viajes\Informes Sustantivos - Diciembre\Informe Sustantivo - Leydis Murillo.pdf"/>
    <hyperlink ref="P221" r:id="rId88" display="Viajes\Informes Sustantivos - Diciembre\Informe Sustantivo - Leydis Murillo.pdf"/>
  </hyperlinks>
  <pageMargins left="0.7" right="0.7" top="0.75" bottom="0.75" header="0.3" footer="0.3"/>
  <pageSetup paperSize="5" scale="53" fitToHeight="0" orientation="landscape" r:id="rId89"/>
  <drawing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D66" sqref="D66"/>
    </sheetView>
  </sheetViews>
  <sheetFormatPr baseColWidth="10" defaultRowHeight="15" x14ac:dyDescent="0.25"/>
  <cols>
    <col min="1" max="1" width="98.7109375" style="16" customWidth="1"/>
    <col min="2" max="2" width="22.7109375" style="16" customWidth="1"/>
    <col min="5" max="5" width="17.85546875" customWidth="1"/>
  </cols>
  <sheetData>
    <row r="1" spans="1:2" ht="15.75" x14ac:dyDescent="0.25">
      <c r="A1" s="198" t="s">
        <v>7</v>
      </c>
      <c r="B1" s="198"/>
    </row>
    <row r="2" spans="1:2" ht="15.75" x14ac:dyDescent="0.25">
      <c r="A2" s="198" t="s">
        <v>17</v>
      </c>
      <c r="B2" s="198"/>
    </row>
    <row r="3" spans="1:2" ht="15.75" x14ac:dyDescent="0.25">
      <c r="A3" s="198" t="s">
        <v>64</v>
      </c>
      <c r="B3" s="198"/>
    </row>
    <row r="4" spans="1:2" ht="16.5" thickBot="1" x14ac:dyDescent="0.3">
      <c r="A4" s="29"/>
      <c r="B4" s="29"/>
    </row>
    <row r="5" spans="1:2" ht="16.5" thickTop="1" x14ac:dyDescent="0.25">
      <c r="A5" s="11" t="s">
        <v>14</v>
      </c>
      <c r="B5" s="12" t="s">
        <v>18</v>
      </c>
    </row>
    <row r="6" spans="1:2" ht="18" customHeight="1" x14ac:dyDescent="0.25">
      <c r="A6" s="35" t="s">
        <v>22</v>
      </c>
      <c r="B6" s="28">
        <v>1098</v>
      </c>
    </row>
    <row r="7" spans="1:2" ht="7.5" customHeight="1" x14ac:dyDescent="0.25">
      <c r="A7" s="35"/>
      <c r="B7" s="28"/>
    </row>
    <row r="8" spans="1:2" ht="18" customHeight="1" x14ac:dyDescent="0.25">
      <c r="A8" s="35" t="s">
        <v>23</v>
      </c>
      <c r="B8" s="28">
        <v>0</v>
      </c>
    </row>
    <row r="9" spans="1:2" ht="7.5" customHeight="1" x14ac:dyDescent="0.25">
      <c r="A9" s="35"/>
      <c r="B9" s="28"/>
    </row>
    <row r="10" spans="1:2" ht="18" customHeight="1" x14ac:dyDescent="0.25">
      <c r="A10" s="35" t="s">
        <v>24</v>
      </c>
      <c r="B10" s="28">
        <v>2798</v>
      </c>
    </row>
    <row r="11" spans="1:2" ht="7.5" customHeight="1" x14ac:dyDescent="0.25">
      <c r="A11" s="35"/>
      <c r="B11" s="28"/>
    </row>
    <row r="12" spans="1:2" ht="18" customHeight="1" x14ac:dyDescent="0.25">
      <c r="A12" s="35" t="s">
        <v>25</v>
      </c>
      <c r="B12" s="28">
        <v>0</v>
      </c>
    </row>
    <row r="13" spans="1:2" ht="7.5" customHeight="1" x14ac:dyDescent="0.25">
      <c r="A13" s="35"/>
      <c r="B13" s="28"/>
    </row>
    <row r="14" spans="1:2" ht="18" customHeight="1" x14ac:dyDescent="0.25">
      <c r="A14" s="35" t="s">
        <v>26</v>
      </c>
      <c r="B14" s="28">
        <v>0</v>
      </c>
    </row>
    <row r="15" spans="1:2" ht="7.5" customHeight="1" x14ac:dyDescent="0.25">
      <c r="A15" s="13"/>
      <c r="B15" s="28"/>
    </row>
    <row r="16" spans="1:2" ht="18" customHeight="1" x14ac:dyDescent="0.25">
      <c r="A16" s="14" t="s">
        <v>27</v>
      </c>
      <c r="B16" s="28">
        <v>0</v>
      </c>
    </row>
    <row r="17" spans="1:2" ht="7.5" customHeight="1" x14ac:dyDescent="0.25">
      <c r="A17" s="13"/>
      <c r="B17" s="28"/>
    </row>
    <row r="18" spans="1:2" ht="18" customHeight="1" x14ac:dyDescent="0.25">
      <c r="A18" s="14" t="s">
        <v>28</v>
      </c>
      <c r="B18" s="28">
        <v>0</v>
      </c>
    </row>
    <row r="19" spans="1:2" ht="7.5" customHeight="1" x14ac:dyDescent="0.25">
      <c r="A19" s="13"/>
      <c r="B19" s="28"/>
    </row>
    <row r="20" spans="1:2" ht="18" customHeight="1" x14ac:dyDescent="0.25">
      <c r="A20" s="14" t="s">
        <v>29</v>
      </c>
      <c r="B20" s="28">
        <v>0</v>
      </c>
    </row>
    <row r="21" spans="1:2" ht="7.5" customHeight="1" x14ac:dyDescent="0.25">
      <c r="A21" s="13"/>
      <c r="B21" s="28"/>
    </row>
    <row r="22" spans="1:2" ht="18" customHeight="1" x14ac:dyDescent="0.25">
      <c r="A22" s="14" t="s">
        <v>19</v>
      </c>
      <c r="B22" s="28">
        <v>0</v>
      </c>
    </row>
    <row r="23" spans="1:2" ht="7.5" customHeight="1" x14ac:dyDescent="0.25">
      <c r="A23" s="13"/>
      <c r="B23" s="28"/>
    </row>
    <row r="24" spans="1:2" ht="18" customHeight="1" x14ac:dyDescent="0.25">
      <c r="A24" s="14" t="s">
        <v>30</v>
      </c>
      <c r="B24" s="28">
        <v>0</v>
      </c>
    </row>
    <row r="25" spans="1:2" ht="7.5" customHeight="1" x14ac:dyDescent="0.25">
      <c r="A25" s="13"/>
      <c r="B25" s="28"/>
    </row>
    <row r="26" spans="1:2" ht="18" customHeight="1" x14ac:dyDescent="0.25">
      <c r="A26" s="14" t="s">
        <v>31</v>
      </c>
      <c r="B26" s="28">
        <v>0</v>
      </c>
    </row>
    <row r="27" spans="1:2" ht="7.5" customHeight="1" x14ac:dyDescent="0.25">
      <c r="A27" s="14"/>
      <c r="B27" s="28"/>
    </row>
    <row r="28" spans="1:2" ht="18" customHeight="1" x14ac:dyDescent="0.25">
      <c r="A28" s="14" t="s">
        <v>32</v>
      </c>
      <c r="B28" s="28">
        <v>0</v>
      </c>
    </row>
    <row r="29" spans="1:2" ht="7.5" customHeight="1" x14ac:dyDescent="0.25">
      <c r="A29" s="14"/>
      <c r="B29" s="28"/>
    </row>
    <row r="30" spans="1:2" ht="18" customHeight="1" x14ac:dyDescent="0.25">
      <c r="A30" s="36" t="s">
        <v>33</v>
      </c>
      <c r="B30" s="28">
        <v>0</v>
      </c>
    </row>
    <row r="31" spans="1:2" ht="7.5" customHeight="1" x14ac:dyDescent="0.25">
      <c r="A31" s="14"/>
      <c r="B31" s="28"/>
    </row>
    <row r="32" spans="1:2" ht="16.5" customHeight="1" x14ac:dyDescent="0.25">
      <c r="A32" s="14" t="s">
        <v>34</v>
      </c>
      <c r="B32" s="28">
        <v>0</v>
      </c>
    </row>
    <row r="33" spans="1:2" ht="7.5" customHeight="1" x14ac:dyDescent="0.25">
      <c r="A33" s="14"/>
      <c r="B33" s="28"/>
    </row>
    <row r="34" spans="1:2" ht="18" customHeight="1" x14ac:dyDescent="0.25">
      <c r="A34" s="14" t="s">
        <v>35</v>
      </c>
      <c r="B34" s="28">
        <v>0</v>
      </c>
    </row>
    <row r="35" spans="1:2" ht="7.5" customHeight="1" x14ac:dyDescent="0.25">
      <c r="A35" s="14"/>
      <c r="B35" s="28"/>
    </row>
    <row r="36" spans="1:2" ht="18" customHeight="1" x14ac:dyDescent="0.25">
      <c r="A36" s="14" t="s">
        <v>36</v>
      </c>
      <c r="B36" s="28">
        <v>0</v>
      </c>
    </row>
    <row r="37" spans="1:2" ht="7.5" customHeight="1" x14ac:dyDescent="0.25">
      <c r="A37" s="14"/>
      <c r="B37" s="28"/>
    </row>
    <row r="38" spans="1:2" ht="18" customHeight="1" x14ac:dyDescent="0.25">
      <c r="A38" s="13" t="s">
        <v>37</v>
      </c>
      <c r="B38" s="28">
        <v>0</v>
      </c>
    </row>
    <row r="39" spans="1:2" ht="7.5" customHeight="1" x14ac:dyDescent="0.25">
      <c r="A39" s="14"/>
      <c r="B39" s="28"/>
    </row>
    <row r="40" spans="1:2" ht="18" customHeight="1" x14ac:dyDescent="0.25">
      <c r="A40" s="13" t="s">
        <v>38</v>
      </c>
      <c r="B40" s="28">
        <v>0</v>
      </c>
    </row>
    <row r="41" spans="1:2" ht="7.5" customHeight="1" x14ac:dyDescent="0.25">
      <c r="A41" s="14"/>
      <c r="B41" s="28"/>
    </row>
    <row r="42" spans="1:2" ht="18" customHeight="1" x14ac:dyDescent="0.25">
      <c r="A42" s="13" t="s">
        <v>39</v>
      </c>
      <c r="B42" s="28">
        <v>0</v>
      </c>
    </row>
    <row r="43" spans="1:2" ht="7.5" customHeight="1" x14ac:dyDescent="0.25">
      <c r="A43" s="14"/>
      <c r="B43" s="28"/>
    </row>
    <row r="44" spans="1:2" ht="18" customHeight="1" x14ac:dyDescent="0.25">
      <c r="A44" s="14" t="s">
        <v>40</v>
      </c>
      <c r="B44" s="28">
        <v>0</v>
      </c>
    </row>
    <row r="45" spans="1:2" ht="7.5" customHeight="1" x14ac:dyDescent="0.25">
      <c r="A45" s="14"/>
      <c r="B45" s="28"/>
    </row>
    <row r="46" spans="1:2" ht="18" customHeight="1" x14ac:dyDescent="0.25">
      <c r="A46" s="14" t="s">
        <v>41</v>
      </c>
      <c r="B46" s="28">
        <v>0</v>
      </c>
    </row>
    <row r="47" spans="1:2" ht="7.5" customHeight="1" x14ac:dyDescent="0.25">
      <c r="A47" s="14"/>
      <c r="B47" s="28"/>
    </row>
    <row r="48" spans="1:2" ht="18" customHeight="1" x14ac:dyDescent="0.25">
      <c r="A48" s="14" t="s">
        <v>42</v>
      </c>
      <c r="B48" s="28">
        <v>0</v>
      </c>
    </row>
    <row r="49" spans="1:2" ht="7.5" customHeight="1" x14ac:dyDescent="0.25">
      <c r="A49" s="14"/>
      <c r="B49" s="28"/>
    </row>
    <row r="50" spans="1:2" ht="18" customHeight="1" x14ac:dyDescent="0.25">
      <c r="A50" s="14" t="s">
        <v>43</v>
      </c>
      <c r="B50" s="28">
        <v>0</v>
      </c>
    </row>
    <row r="51" spans="1:2" ht="7.5" customHeight="1" x14ac:dyDescent="0.25">
      <c r="A51" s="14"/>
      <c r="B51" s="28"/>
    </row>
    <row r="52" spans="1:2" ht="18" customHeight="1" x14ac:dyDescent="0.25">
      <c r="A52" s="14" t="s">
        <v>44</v>
      </c>
      <c r="B52" s="28">
        <v>0</v>
      </c>
    </row>
    <row r="53" spans="1:2" ht="7.5" customHeight="1" x14ac:dyDescent="0.25">
      <c r="A53" s="14"/>
      <c r="B53" s="28"/>
    </row>
    <row r="54" spans="1:2" ht="18" customHeight="1" x14ac:dyDescent="0.25">
      <c r="A54" s="14" t="s">
        <v>15</v>
      </c>
      <c r="B54" s="28">
        <v>9552.7999999999993</v>
      </c>
    </row>
    <row r="55" spans="1:2" ht="7.5" customHeight="1" x14ac:dyDescent="0.25">
      <c r="A55" s="14"/>
      <c r="B55" s="28"/>
    </row>
    <row r="56" spans="1:2" ht="18" customHeight="1" x14ac:dyDescent="0.25">
      <c r="A56" s="14" t="s">
        <v>7</v>
      </c>
      <c r="B56" s="28">
        <v>0</v>
      </c>
    </row>
    <row r="57" spans="1:2" ht="7.5" customHeight="1" x14ac:dyDescent="0.25">
      <c r="A57" s="14"/>
      <c r="B57" s="28"/>
    </row>
    <row r="58" spans="1:2" ht="18" customHeight="1" x14ac:dyDescent="0.25">
      <c r="A58" s="14" t="s">
        <v>45</v>
      </c>
      <c r="B58" s="28">
        <v>0</v>
      </c>
    </row>
    <row r="59" spans="1:2" ht="7.5" customHeight="1" x14ac:dyDescent="0.25">
      <c r="A59" s="14"/>
      <c r="B59" s="28"/>
    </row>
    <row r="60" spans="1:2" ht="18" customHeight="1" x14ac:dyDescent="0.25">
      <c r="A60" s="14" t="s">
        <v>46</v>
      </c>
      <c r="B60" s="28">
        <v>11432.4</v>
      </c>
    </row>
    <row r="61" spans="1:2" ht="7.5" customHeight="1" x14ac:dyDescent="0.25">
      <c r="A61" s="14"/>
      <c r="B61" s="28"/>
    </row>
    <row r="62" spans="1:2" ht="18" customHeight="1" x14ac:dyDescent="0.25">
      <c r="A62" s="14" t="s">
        <v>47</v>
      </c>
      <c r="B62" s="28">
        <v>0</v>
      </c>
    </row>
    <row r="63" spans="1:2" ht="7.5" customHeight="1" x14ac:dyDescent="0.25">
      <c r="A63" s="14"/>
      <c r="B63" s="28"/>
    </row>
    <row r="64" spans="1:2" ht="18" customHeight="1" x14ac:dyDescent="0.25">
      <c r="A64" s="37" t="s">
        <v>48</v>
      </c>
      <c r="B64" s="28">
        <v>0</v>
      </c>
    </row>
    <row r="65" spans="1:2" ht="7.5" customHeight="1" x14ac:dyDescent="0.25">
      <c r="A65" s="14"/>
      <c r="B65" s="28"/>
    </row>
    <row r="66" spans="1:2" ht="18" customHeight="1" x14ac:dyDescent="0.25">
      <c r="A66" s="37" t="s">
        <v>49</v>
      </c>
      <c r="B66" s="28">
        <v>0</v>
      </c>
    </row>
    <row r="67" spans="1:2" ht="7.5" customHeight="1" x14ac:dyDescent="0.25">
      <c r="A67" s="52"/>
      <c r="B67" s="53"/>
    </row>
    <row r="68" spans="1:2" ht="18" customHeight="1" x14ac:dyDescent="0.25">
      <c r="A68" s="52" t="s">
        <v>72</v>
      </c>
      <c r="B68" s="53">
        <v>1750</v>
      </c>
    </row>
    <row r="69" spans="1:2" ht="18" customHeight="1" thickBot="1" x14ac:dyDescent="0.3">
      <c r="A69" s="15" t="s">
        <v>20</v>
      </c>
      <c r="B69" s="47">
        <f>SUM(B6:B68)</f>
        <v>26631.199999999997</v>
      </c>
    </row>
    <row r="70" spans="1:2" ht="15.75" thickTop="1" x14ac:dyDescent="0.25">
      <c r="B70" s="46"/>
    </row>
  </sheetData>
  <mergeCells count="3">
    <mergeCell ref="A1:B1"/>
    <mergeCell ref="A2:B2"/>
    <mergeCell ref="A3:B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2023</vt:lpstr>
      <vt:lpstr>Total por dirección </vt:lpstr>
    </vt:vector>
  </TitlesOfParts>
  <Company>Ministerio de Economía y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Martinez</dc:creator>
  <cp:lastModifiedBy>Kenia Cunanpio</cp:lastModifiedBy>
  <cp:lastPrinted>2023-02-07T14:23:57Z</cp:lastPrinted>
  <dcterms:created xsi:type="dcterms:W3CDTF">2022-11-01T20:07:19Z</dcterms:created>
  <dcterms:modified xsi:type="dcterms:W3CDTF">2024-01-23T16:01:33Z</dcterms:modified>
</cp:coreProperties>
</file>