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gonzalez\Desktop\PRESUPUESTO\2022\MENSUAL\WEB\12-Diciembre\Sector Público\"/>
    </mc:Choice>
  </mc:AlternateContent>
  <bookViews>
    <workbookView xWindow="120" yWindow="1815" windowWidth="18915" windowHeight="9885" tabRatio="822" firstSheet="1" activeTab="1"/>
  </bookViews>
  <sheets>
    <sheet name="Enero" sheetId="2" state="hidden" r:id="rId1"/>
    <sheet name="Enero a diciembre" sheetId="10" r:id="rId2"/>
    <sheet name="Control" sheetId="9" state="hidden" r:id="rId3"/>
  </sheets>
  <calcPr calcId="162913"/>
</workbook>
</file>

<file path=xl/calcChain.xml><?xml version="1.0" encoding="utf-8"?>
<calcChain xmlns="http://schemas.openxmlformats.org/spreadsheetml/2006/main">
  <c r="I1353" i="10" l="1"/>
  <c r="E1353" i="10"/>
  <c r="I1352" i="10"/>
  <c r="E1352" i="10"/>
  <c r="I1351" i="10"/>
  <c r="E1351" i="10"/>
  <c r="I1350" i="10"/>
  <c r="E1350" i="10"/>
  <c r="I1349" i="10"/>
  <c r="E1349" i="10"/>
  <c r="I1348" i="10"/>
  <c r="E1348" i="10"/>
  <c r="I1347" i="10"/>
  <c r="E1347" i="10"/>
  <c r="I1346" i="10"/>
  <c r="E1346" i="10"/>
  <c r="H1345" i="10"/>
  <c r="G1345" i="10"/>
  <c r="F1345" i="10"/>
  <c r="D1345" i="10"/>
  <c r="E1345" i="10" s="1"/>
  <c r="C1345" i="10"/>
  <c r="B1345" i="10"/>
  <c r="I1344" i="10"/>
  <c r="E1344" i="10"/>
  <c r="I1343" i="10"/>
  <c r="E1343" i="10"/>
  <c r="I1342" i="10"/>
  <c r="E1342" i="10"/>
  <c r="I1341" i="10"/>
  <c r="E1341" i="10"/>
  <c r="I1340" i="10"/>
  <c r="E1340" i="10"/>
  <c r="I1339" i="10"/>
  <c r="E1339" i="10"/>
  <c r="I1338" i="10"/>
  <c r="E1338" i="10"/>
  <c r="I1337" i="10"/>
  <c r="E1337" i="10"/>
  <c r="E1336" i="10"/>
  <c r="I1335" i="10"/>
  <c r="E1335" i="10"/>
  <c r="I1334" i="10"/>
  <c r="E1334" i="10"/>
  <c r="I1333" i="10"/>
  <c r="E1333" i="10"/>
  <c r="I1332" i="10"/>
  <c r="E1332" i="10"/>
  <c r="E1331" i="10"/>
  <c r="I1330" i="10"/>
  <c r="E1330" i="10"/>
  <c r="I1329" i="10"/>
  <c r="E1329" i="10"/>
  <c r="H1328" i="10"/>
  <c r="G1328" i="10"/>
  <c r="F1328" i="10"/>
  <c r="D1328" i="10"/>
  <c r="C1328" i="10"/>
  <c r="B1328" i="10"/>
  <c r="I1327" i="10"/>
  <c r="E1327" i="10"/>
  <c r="I1326" i="10"/>
  <c r="E1326" i="10"/>
  <c r="I1325" i="10"/>
  <c r="E1325" i="10"/>
  <c r="I1324" i="10"/>
  <c r="E1324" i="10"/>
  <c r="I1323" i="10"/>
  <c r="E1323" i="10"/>
  <c r="I1322" i="10"/>
  <c r="E1322" i="10"/>
  <c r="I1321" i="10"/>
  <c r="E1321" i="10"/>
  <c r="I1320" i="10"/>
  <c r="E1320" i="10"/>
  <c r="I1319" i="10"/>
  <c r="E1319" i="10"/>
  <c r="I1318" i="10"/>
  <c r="E1318" i="10"/>
  <c r="I1317" i="10"/>
  <c r="E1317" i="10"/>
  <c r="I1316" i="10"/>
  <c r="E1316" i="10"/>
  <c r="I1315" i="10"/>
  <c r="E1315" i="10"/>
  <c r="I1314" i="10"/>
  <c r="E1314" i="10"/>
  <c r="I1313" i="10"/>
  <c r="E1313" i="10"/>
  <c r="I1312" i="10"/>
  <c r="E1312" i="10"/>
  <c r="I1311" i="10"/>
  <c r="E1311" i="10"/>
  <c r="I1310" i="10"/>
  <c r="E1310" i="10"/>
  <c r="I1309" i="10"/>
  <c r="E1309" i="10"/>
  <c r="I1308" i="10"/>
  <c r="E1308" i="10"/>
  <c r="I1307" i="10"/>
  <c r="E1307" i="10"/>
  <c r="I1306" i="10"/>
  <c r="E1306" i="10"/>
  <c r="I1305" i="10"/>
  <c r="E1305" i="10"/>
  <c r="I1304" i="10"/>
  <c r="E1304" i="10"/>
  <c r="I1303" i="10"/>
  <c r="E1303" i="10"/>
  <c r="I1302" i="10"/>
  <c r="E1302" i="10"/>
  <c r="I1301" i="10"/>
  <c r="E1301" i="10"/>
  <c r="I1300" i="10"/>
  <c r="E1300" i="10"/>
  <c r="I1299" i="10"/>
  <c r="E1299" i="10"/>
  <c r="I1298" i="10"/>
  <c r="E1298" i="10"/>
  <c r="I1297" i="10"/>
  <c r="E1297" i="10"/>
  <c r="E1296" i="10"/>
  <c r="I1295" i="10"/>
  <c r="E1295" i="10"/>
  <c r="I1294" i="10"/>
  <c r="E1294" i="10"/>
  <c r="I1293" i="10"/>
  <c r="E1293" i="10"/>
  <c r="I1292" i="10"/>
  <c r="I1291" i="10"/>
  <c r="E1291" i="10"/>
  <c r="I1290" i="10"/>
  <c r="E1290" i="10"/>
  <c r="I1289" i="10"/>
  <c r="E1289" i="10"/>
  <c r="I1288" i="10"/>
  <c r="E1288" i="10"/>
  <c r="I1287" i="10"/>
  <c r="E1287" i="10"/>
  <c r="I1286" i="10"/>
  <c r="E1286" i="10"/>
  <c r="H1285" i="10"/>
  <c r="G1285" i="10"/>
  <c r="I1285" i="10" s="1"/>
  <c r="F1285" i="10"/>
  <c r="D1285" i="10"/>
  <c r="C1285" i="10"/>
  <c r="B1285" i="10"/>
  <c r="E1284" i="10"/>
  <c r="I1283" i="10"/>
  <c r="E1283" i="10"/>
  <c r="I1282" i="10"/>
  <c r="E1282" i="10"/>
  <c r="I1281" i="10"/>
  <c r="E1281" i="10"/>
  <c r="E1280" i="10"/>
  <c r="E1279" i="10"/>
  <c r="E1278" i="10"/>
  <c r="I1277" i="10"/>
  <c r="E1277" i="10"/>
  <c r="I1276" i="10"/>
  <c r="E1276" i="10"/>
  <c r="I1275" i="10"/>
  <c r="E1275" i="10"/>
  <c r="I1274" i="10"/>
  <c r="E1274" i="10"/>
  <c r="I1273" i="10"/>
  <c r="E1273" i="10"/>
  <c r="I1272" i="10"/>
  <c r="E1272" i="10"/>
  <c r="E1271" i="10"/>
  <c r="I1270" i="10"/>
  <c r="E1270" i="10"/>
  <c r="I1269" i="10"/>
  <c r="E1269" i="10"/>
  <c r="I1268" i="10"/>
  <c r="E1268" i="10"/>
  <c r="I1267" i="10"/>
  <c r="E1267" i="10"/>
  <c r="I1266" i="10"/>
  <c r="E1266" i="10"/>
  <c r="I1265" i="10"/>
  <c r="E1265" i="10"/>
  <c r="I1264" i="10"/>
  <c r="E1264" i="10"/>
  <c r="I1263" i="10"/>
  <c r="E1263" i="10"/>
  <c r="I1262" i="10"/>
  <c r="E1262" i="10"/>
  <c r="I1261" i="10"/>
  <c r="E1261" i="10"/>
  <c r="I1260" i="10"/>
  <c r="E1260" i="10"/>
  <c r="I1259" i="10"/>
  <c r="E1259" i="10"/>
  <c r="I1258" i="10"/>
  <c r="E1258" i="10"/>
  <c r="I1257" i="10"/>
  <c r="E1257" i="10"/>
  <c r="I1256" i="10"/>
  <c r="E1256" i="10"/>
  <c r="H1255" i="10"/>
  <c r="G1255" i="10"/>
  <c r="F1255" i="10"/>
  <c r="D1255" i="10"/>
  <c r="E1255" i="10" s="1"/>
  <c r="C1255" i="10"/>
  <c r="B1255" i="10"/>
  <c r="I1328" i="10" l="1"/>
  <c r="E1285" i="10"/>
  <c r="F1254" i="10"/>
  <c r="I1255" i="10"/>
  <c r="G1254" i="10"/>
  <c r="D1253" i="10"/>
  <c r="B1254" i="10"/>
  <c r="E1328" i="10"/>
  <c r="F1253" i="10"/>
  <c r="I1345" i="10"/>
  <c r="C1254" i="10"/>
  <c r="G1253" i="10"/>
  <c r="H1253" i="10"/>
  <c r="H1254" i="10"/>
  <c r="B1253" i="10"/>
  <c r="C1253" i="10"/>
  <c r="D1254" i="10"/>
  <c r="I1240" i="10"/>
  <c r="E1240" i="10"/>
  <c r="I1239" i="10"/>
  <c r="E1239" i="10"/>
  <c r="I1238" i="10"/>
  <c r="E1238" i="10"/>
  <c r="I1237" i="10"/>
  <c r="E1237" i="10"/>
  <c r="I1236" i="10"/>
  <c r="E1236" i="10"/>
  <c r="I1235" i="10"/>
  <c r="E1235" i="10"/>
  <c r="I1234" i="10"/>
  <c r="E1234" i="10"/>
  <c r="I1233" i="10"/>
  <c r="E1233" i="10"/>
  <c r="H1232" i="10"/>
  <c r="G1232" i="10"/>
  <c r="F1232" i="10"/>
  <c r="D1232" i="10"/>
  <c r="C1232" i="10"/>
  <c r="B1232" i="10"/>
  <c r="I1231" i="10"/>
  <c r="E1231" i="10"/>
  <c r="I1230" i="10"/>
  <c r="E1230" i="10"/>
  <c r="I1229" i="10"/>
  <c r="E1229" i="10"/>
  <c r="I1228" i="10"/>
  <c r="E1228" i="10"/>
  <c r="I1227" i="10"/>
  <c r="E1227" i="10"/>
  <c r="I1226" i="10"/>
  <c r="E1226" i="10"/>
  <c r="I1225" i="10"/>
  <c r="E1225" i="10"/>
  <c r="I1224" i="10"/>
  <c r="E1224" i="10"/>
  <c r="E1223" i="10"/>
  <c r="I1222" i="10"/>
  <c r="E1222" i="10"/>
  <c r="I1221" i="10"/>
  <c r="E1221" i="10"/>
  <c r="I1220" i="10"/>
  <c r="E1220" i="10"/>
  <c r="I1219" i="10"/>
  <c r="E1219" i="10"/>
  <c r="E1218" i="10"/>
  <c r="I1217" i="10"/>
  <c r="E1217" i="10"/>
  <c r="I1216" i="10"/>
  <c r="E1216" i="10"/>
  <c r="H1215" i="10"/>
  <c r="G1215" i="10"/>
  <c r="F1215" i="10"/>
  <c r="D1215" i="10"/>
  <c r="C1215" i="10"/>
  <c r="B1215" i="10"/>
  <c r="I1214" i="10"/>
  <c r="E1214" i="10"/>
  <c r="I1213" i="10"/>
  <c r="E1213" i="10"/>
  <c r="I1212" i="10"/>
  <c r="E1212" i="10"/>
  <c r="I1211" i="10"/>
  <c r="E1211" i="10"/>
  <c r="I1210" i="10"/>
  <c r="E1210" i="10"/>
  <c r="I1209" i="10"/>
  <c r="E1209" i="10"/>
  <c r="I1208" i="10"/>
  <c r="E1208" i="10"/>
  <c r="I1207" i="10"/>
  <c r="E1207" i="10"/>
  <c r="I1206" i="10"/>
  <c r="E1206" i="10"/>
  <c r="I1205" i="10"/>
  <c r="E1205" i="10"/>
  <c r="I1204" i="10"/>
  <c r="E1204" i="10"/>
  <c r="I1203" i="10"/>
  <c r="E1203" i="10"/>
  <c r="I1202" i="10"/>
  <c r="E1202" i="10"/>
  <c r="I1201" i="10"/>
  <c r="E1201" i="10"/>
  <c r="I1200" i="10"/>
  <c r="E1200" i="10"/>
  <c r="I1199" i="10"/>
  <c r="E1199" i="10"/>
  <c r="I1198" i="10"/>
  <c r="E1198" i="10"/>
  <c r="I1197" i="10"/>
  <c r="E1197" i="10"/>
  <c r="I1196" i="10"/>
  <c r="E1196" i="10"/>
  <c r="I1195" i="10"/>
  <c r="E1195" i="10"/>
  <c r="I1194" i="10"/>
  <c r="E1194" i="10"/>
  <c r="I1193" i="10"/>
  <c r="E1193" i="10"/>
  <c r="I1192" i="10"/>
  <c r="E1192" i="10"/>
  <c r="I1191" i="10"/>
  <c r="E1191" i="10"/>
  <c r="I1190" i="10"/>
  <c r="E1190" i="10"/>
  <c r="I1189" i="10"/>
  <c r="E1189" i="10"/>
  <c r="I1188" i="10"/>
  <c r="E1188" i="10"/>
  <c r="I1187" i="10"/>
  <c r="E1187" i="10"/>
  <c r="I1186" i="10"/>
  <c r="E1186" i="10"/>
  <c r="I1185" i="10"/>
  <c r="E1185" i="10"/>
  <c r="I1184" i="10"/>
  <c r="E1184" i="10"/>
  <c r="E1183" i="10"/>
  <c r="I1182" i="10"/>
  <c r="E1182" i="10"/>
  <c r="I1181" i="10"/>
  <c r="E1181" i="10"/>
  <c r="I1180" i="10"/>
  <c r="E1180" i="10"/>
  <c r="I1179" i="10"/>
  <c r="I1178" i="10"/>
  <c r="E1178" i="10"/>
  <c r="I1177" i="10"/>
  <c r="E1177" i="10"/>
  <c r="I1176" i="10"/>
  <c r="E1176" i="10"/>
  <c r="I1175" i="10"/>
  <c r="E1175" i="10"/>
  <c r="I1174" i="10"/>
  <c r="E1174" i="10"/>
  <c r="I1173" i="10"/>
  <c r="E1173" i="10"/>
  <c r="H1172" i="10"/>
  <c r="G1172" i="10"/>
  <c r="F1172" i="10"/>
  <c r="D1172" i="10"/>
  <c r="E1172" i="10" s="1"/>
  <c r="C1172" i="10"/>
  <c r="B1172" i="10"/>
  <c r="E1171" i="10"/>
  <c r="I1170" i="10"/>
  <c r="E1170" i="10"/>
  <c r="I1169" i="10"/>
  <c r="E1169" i="10"/>
  <c r="I1168" i="10"/>
  <c r="E1168" i="10"/>
  <c r="E1167" i="10"/>
  <c r="E1166" i="10"/>
  <c r="E1165" i="10"/>
  <c r="I1164" i="10"/>
  <c r="E1164" i="10"/>
  <c r="I1163" i="10"/>
  <c r="E1163" i="10"/>
  <c r="I1162" i="10"/>
  <c r="E1162" i="10"/>
  <c r="I1161" i="10"/>
  <c r="E1161" i="10"/>
  <c r="I1160" i="10"/>
  <c r="E1160" i="10"/>
  <c r="I1159" i="10"/>
  <c r="E1159" i="10"/>
  <c r="E1158" i="10"/>
  <c r="I1157" i="10"/>
  <c r="E1157" i="10"/>
  <c r="I1156" i="10"/>
  <c r="E1156" i="10"/>
  <c r="I1155" i="10"/>
  <c r="E1155" i="10"/>
  <c r="I1154" i="10"/>
  <c r="E1154" i="10"/>
  <c r="I1153" i="10"/>
  <c r="E1153" i="10"/>
  <c r="I1152" i="10"/>
  <c r="E1152" i="10"/>
  <c r="I1151" i="10"/>
  <c r="E1151" i="10"/>
  <c r="I1150" i="10"/>
  <c r="E1150" i="10"/>
  <c r="I1149" i="10"/>
  <c r="E1149" i="10"/>
  <c r="I1148" i="10"/>
  <c r="E1148" i="10"/>
  <c r="I1147" i="10"/>
  <c r="E1147" i="10"/>
  <c r="I1146" i="10"/>
  <c r="E1146" i="10"/>
  <c r="I1145" i="10"/>
  <c r="E1145" i="10"/>
  <c r="I1144" i="10"/>
  <c r="E1144" i="10"/>
  <c r="I1143" i="10"/>
  <c r="E1143" i="10"/>
  <c r="H1142" i="10"/>
  <c r="G1142" i="10"/>
  <c r="F1142" i="10"/>
  <c r="D1142" i="10"/>
  <c r="C1142" i="10"/>
  <c r="B1142" i="10"/>
  <c r="I1254" i="10" l="1"/>
  <c r="I1253" i="10"/>
  <c r="E1253" i="10"/>
  <c r="E1254" i="10"/>
  <c r="E1215" i="10"/>
  <c r="C1141" i="10"/>
  <c r="E1142" i="10"/>
  <c r="D1140" i="10"/>
  <c r="F1140" i="10"/>
  <c r="I1172" i="10"/>
  <c r="D1141" i="10"/>
  <c r="E1141" i="10" s="1"/>
  <c r="I1215" i="10"/>
  <c r="F1141" i="10"/>
  <c r="G1141" i="10"/>
  <c r="I1232" i="10"/>
  <c r="H1140" i="10"/>
  <c r="E1232" i="10"/>
  <c r="B1141" i="10"/>
  <c r="H1141" i="10"/>
  <c r="I1142" i="10"/>
  <c r="B1140" i="10"/>
  <c r="C1140" i="10"/>
  <c r="G1140" i="10"/>
  <c r="I1127" i="10"/>
  <c r="E1127" i="10"/>
  <c r="I1126" i="10"/>
  <c r="E1126" i="10"/>
  <c r="I1125" i="10"/>
  <c r="E1125" i="10"/>
  <c r="I1124" i="10"/>
  <c r="E1124" i="10"/>
  <c r="I1123" i="10"/>
  <c r="E1123" i="10"/>
  <c r="I1122" i="10"/>
  <c r="E1122" i="10"/>
  <c r="I1121" i="10"/>
  <c r="E1121" i="10"/>
  <c r="I1120" i="10"/>
  <c r="E1120" i="10"/>
  <c r="H1119" i="10"/>
  <c r="G1119" i="10"/>
  <c r="F1119" i="10"/>
  <c r="D1119" i="10"/>
  <c r="E1119" i="10" s="1"/>
  <c r="C1119" i="10"/>
  <c r="B1119" i="10"/>
  <c r="I1118" i="10"/>
  <c r="E1118" i="10"/>
  <c r="I1117" i="10"/>
  <c r="E1117" i="10"/>
  <c r="I1116" i="10"/>
  <c r="E1116" i="10"/>
  <c r="I1115" i="10"/>
  <c r="E1115" i="10"/>
  <c r="I1114" i="10"/>
  <c r="E1114" i="10"/>
  <c r="I1113" i="10"/>
  <c r="E1113" i="10"/>
  <c r="I1112" i="10"/>
  <c r="E1112" i="10"/>
  <c r="I1111" i="10"/>
  <c r="E1111" i="10"/>
  <c r="E1110" i="10"/>
  <c r="I1109" i="10"/>
  <c r="E1109" i="10"/>
  <c r="I1108" i="10"/>
  <c r="E1108" i="10"/>
  <c r="I1107" i="10"/>
  <c r="E1107" i="10"/>
  <c r="I1106" i="10"/>
  <c r="E1106" i="10"/>
  <c r="E1105" i="10"/>
  <c r="I1104" i="10"/>
  <c r="E1104" i="10"/>
  <c r="I1103" i="10"/>
  <c r="E1103" i="10"/>
  <c r="H1102" i="10"/>
  <c r="G1102" i="10"/>
  <c r="F1102" i="10"/>
  <c r="D1102" i="10"/>
  <c r="C1102" i="10"/>
  <c r="B1102" i="10"/>
  <c r="I1101" i="10"/>
  <c r="E1101" i="10"/>
  <c r="I1100" i="10"/>
  <c r="E1100" i="10"/>
  <c r="I1099" i="10"/>
  <c r="E1099" i="10"/>
  <c r="I1098" i="10"/>
  <c r="E1098" i="10"/>
  <c r="I1097" i="10"/>
  <c r="E1097" i="10"/>
  <c r="I1096" i="10"/>
  <c r="E1096" i="10"/>
  <c r="I1095" i="10"/>
  <c r="E1095" i="10"/>
  <c r="I1094" i="10"/>
  <c r="E1094" i="10"/>
  <c r="I1093" i="10"/>
  <c r="E1093" i="10"/>
  <c r="I1092" i="10"/>
  <c r="E1092" i="10"/>
  <c r="I1091" i="10"/>
  <c r="E1091" i="10"/>
  <c r="I1090" i="10"/>
  <c r="E1090" i="10"/>
  <c r="I1089" i="10"/>
  <c r="E1089" i="10"/>
  <c r="I1088" i="10"/>
  <c r="E1088" i="10"/>
  <c r="I1087" i="10"/>
  <c r="E1087" i="10"/>
  <c r="I1086" i="10"/>
  <c r="E1086" i="10"/>
  <c r="I1085" i="10"/>
  <c r="E1085" i="10"/>
  <c r="I1084" i="10"/>
  <c r="E1084" i="10"/>
  <c r="I1083" i="10"/>
  <c r="E1083" i="10"/>
  <c r="I1082" i="10"/>
  <c r="E1082" i="10"/>
  <c r="I1081" i="10"/>
  <c r="E1081" i="10"/>
  <c r="I1080" i="10"/>
  <c r="E1080" i="10"/>
  <c r="I1079" i="10"/>
  <c r="E1079" i="10"/>
  <c r="I1078" i="10"/>
  <c r="E1078" i="10"/>
  <c r="I1077" i="10"/>
  <c r="E1077" i="10"/>
  <c r="I1076" i="10"/>
  <c r="E1076" i="10"/>
  <c r="I1075" i="10"/>
  <c r="E1075" i="10"/>
  <c r="I1074" i="10"/>
  <c r="E1074" i="10"/>
  <c r="I1073" i="10"/>
  <c r="E1073" i="10"/>
  <c r="I1072" i="10"/>
  <c r="E1072" i="10"/>
  <c r="I1071" i="10"/>
  <c r="E1071" i="10"/>
  <c r="E1070" i="10"/>
  <c r="I1069" i="10"/>
  <c r="E1069" i="10"/>
  <c r="I1068" i="10"/>
  <c r="E1068" i="10"/>
  <c r="I1067" i="10"/>
  <c r="E1067" i="10"/>
  <c r="I1066" i="10"/>
  <c r="I1065" i="10"/>
  <c r="E1065" i="10"/>
  <c r="I1064" i="10"/>
  <c r="E1064" i="10"/>
  <c r="I1063" i="10"/>
  <c r="E1063" i="10"/>
  <c r="I1062" i="10"/>
  <c r="E1062" i="10"/>
  <c r="I1061" i="10"/>
  <c r="E1061" i="10"/>
  <c r="I1060" i="10"/>
  <c r="E1060" i="10"/>
  <c r="H1059" i="10"/>
  <c r="G1059" i="10"/>
  <c r="F1059" i="10"/>
  <c r="D1059" i="10"/>
  <c r="E1059" i="10" s="1"/>
  <c r="C1059" i="10"/>
  <c r="B1059" i="10"/>
  <c r="E1058" i="10"/>
  <c r="I1057" i="10"/>
  <c r="E1057" i="10"/>
  <c r="I1056" i="10"/>
  <c r="E1056" i="10"/>
  <c r="I1055" i="10"/>
  <c r="E1055" i="10"/>
  <c r="E1054" i="10"/>
  <c r="E1053" i="10"/>
  <c r="E1052" i="10"/>
  <c r="I1051" i="10"/>
  <c r="E1051" i="10"/>
  <c r="I1050" i="10"/>
  <c r="E1050" i="10"/>
  <c r="I1049" i="10"/>
  <c r="E1049" i="10"/>
  <c r="I1048" i="10"/>
  <c r="E1048" i="10"/>
  <c r="I1047" i="10"/>
  <c r="E1047" i="10"/>
  <c r="I1046" i="10"/>
  <c r="E1046" i="10"/>
  <c r="E1045" i="10"/>
  <c r="I1044" i="10"/>
  <c r="E1044" i="10"/>
  <c r="I1043" i="10"/>
  <c r="E1043" i="10"/>
  <c r="I1042" i="10"/>
  <c r="E1042" i="10"/>
  <c r="I1041" i="10"/>
  <c r="E1041" i="10"/>
  <c r="I1040" i="10"/>
  <c r="E1040" i="10"/>
  <c r="I1039" i="10"/>
  <c r="E1039" i="10"/>
  <c r="I1038" i="10"/>
  <c r="E1038" i="10"/>
  <c r="I1037" i="10"/>
  <c r="E1037" i="10"/>
  <c r="I1036" i="10"/>
  <c r="E1036" i="10"/>
  <c r="I1035" i="10"/>
  <c r="E1035" i="10"/>
  <c r="I1034" i="10"/>
  <c r="E1034" i="10"/>
  <c r="I1033" i="10"/>
  <c r="E1033" i="10"/>
  <c r="I1032" i="10"/>
  <c r="E1032" i="10"/>
  <c r="I1031" i="10"/>
  <c r="E1031" i="10"/>
  <c r="I1030" i="10"/>
  <c r="E1030" i="10"/>
  <c r="H1029" i="10"/>
  <c r="G1029" i="10"/>
  <c r="F1029" i="10"/>
  <c r="D1029" i="10"/>
  <c r="C1029" i="10"/>
  <c r="B1029" i="10"/>
  <c r="E1140" i="10" l="1"/>
  <c r="I1140" i="10"/>
  <c r="I1141" i="10"/>
  <c r="I1119" i="10"/>
  <c r="F1028" i="10"/>
  <c r="F1027" i="10"/>
  <c r="E1102" i="10"/>
  <c r="C1027" i="10"/>
  <c r="I1059" i="10"/>
  <c r="G1028" i="10"/>
  <c r="D1028" i="10"/>
  <c r="D1027" i="10"/>
  <c r="H1027" i="10"/>
  <c r="I1029" i="10"/>
  <c r="C1028" i="10"/>
  <c r="E1029" i="10"/>
  <c r="B1028" i="10"/>
  <c r="H1028" i="10"/>
  <c r="I1102" i="10"/>
  <c r="B1027" i="10"/>
  <c r="G1027" i="10"/>
  <c r="I1014" i="10"/>
  <c r="E1014" i="10"/>
  <c r="I1013" i="10"/>
  <c r="E1013" i="10"/>
  <c r="I1012" i="10"/>
  <c r="E1012" i="10"/>
  <c r="I1011" i="10"/>
  <c r="E1011" i="10"/>
  <c r="I1010" i="10"/>
  <c r="E1010" i="10"/>
  <c r="I1009" i="10"/>
  <c r="E1009" i="10"/>
  <c r="I1008" i="10"/>
  <c r="E1008" i="10"/>
  <c r="I1007" i="10"/>
  <c r="E1007" i="10"/>
  <c r="H1006" i="10"/>
  <c r="G1006" i="10"/>
  <c r="F1006" i="10"/>
  <c r="D1006" i="10"/>
  <c r="C1006" i="10"/>
  <c r="B1006" i="10"/>
  <c r="I1005" i="10"/>
  <c r="E1005" i="10"/>
  <c r="I1004" i="10"/>
  <c r="E1004" i="10"/>
  <c r="I1003" i="10"/>
  <c r="E1003" i="10"/>
  <c r="I1002" i="10"/>
  <c r="E1002" i="10"/>
  <c r="I1001" i="10"/>
  <c r="E1001" i="10"/>
  <c r="I1000" i="10"/>
  <c r="E1000" i="10"/>
  <c r="I999" i="10"/>
  <c r="E999" i="10"/>
  <c r="I998" i="10"/>
  <c r="E998" i="10"/>
  <c r="E997" i="10"/>
  <c r="I996" i="10"/>
  <c r="E996" i="10"/>
  <c r="I995" i="10"/>
  <c r="E995" i="10"/>
  <c r="I994" i="10"/>
  <c r="E994" i="10"/>
  <c r="I993" i="10"/>
  <c r="E993" i="10"/>
  <c r="E992" i="10"/>
  <c r="I991" i="10"/>
  <c r="E991" i="10"/>
  <c r="I990" i="10"/>
  <c r="E990" i="10"/>
  <c r="H989" i="10"/>
  <c r="G989" i="10"/>
  <c r="F989" i="10"/>
  <c r="D989" i="10"/>
  <c r="C989" i="10"/>
  <c r="B989" i="10"/>
  <c r="I988" i="10"/>
  <c r="E988" i="10"/>
  <c r="I987" i="10"/>
  <c r="E987" i="10"/>
  <c r="I986" i="10"/>
  <c r="E986" i="10"/>
  <c r="I985" i="10"/>
  <c r="E985" i="10"/>
  <c r="I984" i="10"/>
  <c r="E984" i="10"/>
  <c r="I983" i="10"/>
  <c r="E983" i="10"/>
  <c r="I982" i="10"/>
  <c r="E982" i="10"/>
  <c r="I981" i="10"/>
  <c r="E981" i="10"/>
  <c r="I980" i="10"/>
  <c r="E980" i="10"/>
  <c r="I979" i="10"/>
  <c r="E979" i="10"/>
  <c r="I978" i="10"/>
  <c r="E978" i="10"/>
  <c r="I977" i="10"/>
  <c r="E977" i="10"/>
  <c r="I976" i="10"/>
  <c r="E976" i="10"/>
  <c r="I975" i="10"/>
  <c r="E975" i="10"/>
  <c r="I974" i="10"/>
  <c r="E974" i="10"/>
  <c r="I973" i="10"/>
  <c r="E973" i="10"/>
  <c r="I972" i="10"/>
  <c r="E972" i="10"/>
  <c r="I971" i="10"/>
  <c r="E971" i="10"/>
  <c r="I970" i="10"/>
  <c r="E970" i="10"/>
  <c r="I969" i="10"/>
  <c r="E969" i="10"/>
  <c r="I968" i="10"/>
  <c r="E968" i="10"/>
  <c r="I967" i="10"/>
  <c r="E967" i="10"/>
  <c r="I966" i="10"/>
  <c r="E966" i="10"/>
  <c r="I965" i="10"/>
  <c r="E965" i="10"/>
  <c r="I964" i="10"/>
  <c r="E964" i="10"/>
  <c r="I963" i="10"/>
  <c r="E963" i="10"/>
  <c r="I962" i="10"/>
  <c r="E962" i="10"/>
  <c r="I961" i="10"/>
  <c r="E961" i="10"/>
  <c r="I960" i="10"/>
  <c r="E960" i="10"/>
  <c r="I959" i="10"/>
  <c r="E959" i="10"/>
  <c r="I958" i="10"/>
  <c r="E958" i="10"/>
  <c r="E957" i="10"/>
  <c r="I956" i="10"/>
  <c r="E956" i="10"/>
  <c r="I955" i="10"/>
  <c r="E955" i="10"/>
  <c r="I954" i="10"/>
  <c r="E954" i="10"/>
  <c r="I953" i="10"/>
  <c r="I952" i="10"/>
  <c r="E952" i="10"/>
  <c r="I951" i="10"/>
  <c r="E951" i="10"/>
  <c r="I950" i="10"/>
  <c r="E950" i="10"/>
  <c r="I949" i="10"/>
  <c r="E949" i="10"/>
  <c r="I948" i="10"/>
  <c r="E948" i="10"/>
  <c r="I947" i="10"/>
  <c r="E947" i="10"/>
  <c r="H946" i="10"/>
  <c r="G946" i="10"/>
  <c r="F946" i="10"/>
  <c r="D946" i="10"/>
  <c r="E946" i="10" s="1"/>
  <c r="C946" i="10"/>
  <c r="B946" i="10"/>
  <c r="E945" i="10"/>
  <c r="I944" i="10"/>
  <c r="E944" i="10"/>
  <c r="I943" i="10"/>
  <c r="E943" i="10"/>
  <c r="I942" i="10"/>
  <c r="E942" i="10"/>
  <c r="E941" i="10"/>
  <c r="E940" i="10"/>
  <c r="E939" i="10"/>
  <c r="I938" i="10"/>
  <c r="E938" i="10"/>
  <c r="I937" i="10"/>
  <c r="E937" i="10"/>
  <c r="I936" i="10"/>
  <c r="E936" i="10"/>
  <c r="I935" i="10"/>
  <c r="E935" i="10"/>
  <c r="I934" i="10"/>
  <c r="E934" i="10"/>
  <c r="I933" i="10"/>
  <c r="E933" i="10"/>
  <c r="E932" i="10"/>
  <c r="I931" i="10"/>
  <c r="E931" i="10"/>
  <c r="I930" i="10"/>
  <c r="E930" i="10"/>
  <c r="I929" i="10"/>
  <c r="E929" i="10"/>
  <c r="I928" i="10"/>
  <c r="E928" i="10"/>
  <c r="I927" i="10"/>
  <c r="E927" i="10"/>
  <c r="I926" i="10"/>
  <c r="E926" i="10"/>
  <c r="I925" i="10"/>
  <c r="E925" i="10"/>
  <c r="I924" i="10"/>
  <c r="E924" i="10"/>
  <c r="I923" i="10"/>
  <c r="E923" i="10"/>
  <c r="I922" i="10"/>
  <c r="E922" i="10"/>
  <c r="I921" i="10"/>
  <c r="E921" i="10"/>
  <c r="I920" i="10"/>
  <c r="E920" i="10"/>
  <c r="I919" i="10"/>
  <c r="E919" i="10"/>
  <c r="I918" i="10"/>
  <c r="E918" i="10"/>
  <c r="I917" i="10"/>
  <c r="E917" i="10"/>
  <c r="H916" i="10"/>
  <c r="G916" i="10"/>
  <c r="F916" i="10"/>
  <c r="D916" i="10"/>
  <c r="E916" i="10" s="1"/>
  <c r="C916" i="10"/>
  <c r="B916" i="10"/>
  <c r="I1028" i="10" l="1"/>
  <c r="E1027" i="10"/>
  <c r="E1028" i="10"/>
  <c r="I1027" i="10"/>
  <c r="E1006" i="10"/>
  <c r="E989" i="10"/>
  <c r="D914" i="10"/>
  <c r="F915" i="10"/>
  <c r="I946" i="10"/>
  <c r="D915" i="10"/>
  <c r="F914" i="10"/>
  <c r="I989" i="10"/>
  <c r="I1006" i="10"/>
  <c r="H914" i="10"/>
  <c r="G914" i="10"/>
  <c r="B915" i="10"/>
  <c r="C915" i="10"/>
  <c r="I916" i="10"/>
  <c r="B914" i="10"/>
  <c r="C914" i="10"/>
  <c r="E914" i="10" s="1"/>
  <c r="G915" i="10"/>
  <c r="H915" i="10"/>
  <c r="I915" i="10" s="1"/>
  <c r="I901" i="10"/>
  <c r="E901" i="10"/>
  <c r="I900" i="10"/>
  <c r="E900" i="10"/>
  <c r="I899" i="10"/>
  <c r="E899" i="10"/>
  <c r="I898" i="10"/>
  <c r="E898" i="10"/>
  <c r="I897" i="10"/>
  <c r="E897" i="10"/>
  <c r="I896" i="10"/>
  <c r="E896" i="10"/>
  <c r="I895" i="10"/>
  <c r="E895" i="10"/>
  <c r="I894" i="10"/>
  <c r="E894" i="10"/>
  <c r="H893" i="10"/>
  <c r="I893" i="10" s="1"/>
  <c r="G893" i="10"/>
  <c r="F893" i="10"/>
  <c r="D893" i="10"/>
  <c r="E893" i="10" s="1"/>
  <c r="C893" i="10"/>
  <c r="B893" i="10"/>
  <c r="I892" i="10"/>
  <c r="E892" i="10"/>
  <c r="I891" i="10"/>
  <c r="E891" i="10"/>
  <c r="I890" i="10"/>
  <c r="E890" i="10"/>
  <c r="I889" i="10"/>
  <c r="E889" i="10"/>
  <c r="I888" i="10"/>
  <c r="E888" i="10"/>
  <c r="I887" i="10"/>
  <c r="E887" i="10"/>
  <c r="I886" i="10"/>
  <c r="E886" i="10"/>
  <c r="I885" i="10"/>
  <c r="E885" i="10"/>
  <c r="E884" i="10"/>
  <c r="I883" i="10"/>
  <c r="E883" i="10"/>
  <c r="I882" i="10"/>
  <c r="E882" i="10"/>
  <c r="I881" i="10"/>
  <c r="E881" i="10"/>
  <c r="I880" i="10"/>
  <c r="E880" i="10"/>
  <c r="E879" i="10"/>
  <c r="I878" i="10"/>
  <c r="E878" i="10"/>
  <c r="I877" i="10"/>
  <c r="E877" i="10"/>
  <c r="H876" i="10"/>
  <c r="G876" i="10"/>
  <c r="F876" i="10"/>
  <c r="D876" i="10"/>
  <c r="E876" i="10" s="1"/>
  <c r="C876" i="10"/>
  <c r="B876" i="10"/>
  <c r="I875" i="10"/>
  <c r="E875" i="10"/>
  <c r="I874" i="10"/>
  <c r="E874" i="10"/>
  <c r="I873" i="10"/>
  <c r="E873" i="10"/>
  <c r="I872" i="10"/>
  <c r="E872" i="10"/>
  <c r="I871" i="10"/>
  <c r="E871" i="10"/>
  <c r="I870" i="10"/>
  <c r="E870" i="10"/>
  <c r="I869" i="10"/>
  <c r="E869" i="10"/>
  <c r="I868" i="10"/>
  <c r="E868" i="10"/>
  <c r="I867" i="10"/>
  <c r="E867" i="10"/>
  <c r="I866" i="10"/>
  <c r="E866" i="10"/>
  <c r="I865" i="10"/>
  <c r="E865" i="10"/>
  <c r="I864" i="10"/>
  <c r="E864" i="10"/>
  <c r="I863" i="10"/>
  <c r="E863" i="10"/>
  <c r="I862" i="10"/>
  <c r="E862" i="10"/>
  <c r="I861" i="10"/>
  <c r="E861" i="10"/>
  <c r="I860" i="10"/>
  <c r="E860" i="10"/>
  <c r="I859" i="10"/>
  <c r="E859" i="10"/>
  <c r="I858" i="10"/>
  <c r="E858" i="10"/>
  <c r="I857" i="10"/>
  <c r="E857" i="10"/>
  <c r="I856" i="10"/>
  <c r="E856" i="10"/>
  <c r="I855" i="10"/>
  <c r="E855" i="10"/>
  <c r="I854" i="10"/>
  <c r="E854" i="10"/>
  <c r="I853" i="10"/>
  <c r="E853" i="10"/>
  <c r="I852" i="10"/>
  <c r="E852" i="10"/>
  <c r="I851" i="10"/>
  <c r="E851" i="10"/>
  <c r="I850" i="10"/>
  <c r="E850" i="10"/>
  <c r="I849" i="10"/>
  <c r="E849" i="10"/>
  <c r="I848" i="10"/>
  <c r="E848" i="10"/>
  <c r="I847" i="10"/>
  <c r="E847" i="10"/>
  <c r="I846" i="10"/>
  <c r="E846" i="10"/>
  <c r="I845" i="10"/>
  <c r="E845" i="10"/>
  <c r="E844" i="10"/>
  <c r="I843" i="10"/>
  <c r="E843" i="10"/>
  <c r="I842" i="10"/>
  <c r="E842" i="10"/>
  <c r="I841" i="10"/>
  <c r="E841" i="10"/>
  <c r="I840" i="10"/>
  <c r="I839" i="10"/>
  <c r="E839" i="10"/>
  <c r="I838" i="10"/>
  <c r="E838" i="10"/>
  <c r="I837" i="10"/>
  <c r="E837" i="10"/>
  <c r="I836" i="10"/>
  <c r="E836" i="10"/>
  <c r="I835" i="10"/>
  <c r="E835" i="10"/>
  <c r="I834" i="10"/>
  <c r="E834" i="10"/>
  <c r="H833" i="10"/>
  <c r="I833" i="10" s="1"/>
  <c r="G833" i="10"/>
  <c r="F833" i="10"/>
  <c r="D833" i="10"/>
  <c r="E833" i="10" s="1"/>
  <c r="C833" i="10"/>
  <c r="B833" i="10"/>
  <c r="E832" i="10"/>
  <c r="I831" i="10"/>
  <c r="E831" i="10"/>
  <c r="I830" i="10"/>
  <c r="E830" i="10"/>
  <c r="I829" i="10"/>
  <c r="E829" i="10"/>
  <c r="E828" i="10"/>
  <c r="E827" i="10"/>
  <c r="E826" i="10"/>
  <c r="I825" i="10"/>
  <c r="E825" i="10"/>
  <c r="I824" i="10"/>
  <c r="E824" i="10"/>
  <c r="I823" i="10"/>
  <c r="E823" i="10"/>
  <c r="I822" i="10"/>
  <c r="E822" i="10"/>
  <c r="I821" i="10"/>
  <c r="E821" i="10"/>
  <c r="I820" i="10"/>
  <c r="E820" i="10"/>
  <c r="E819" i="10"/>
  <c r="I818" i="10"/>
  <c r="E818" i="10"/>
  <c r="I817" i="10"/>
  <c r="E817" i="10"/>
  <c r="I816" i="10"/>
  <c r="E816" i="10"/>
  <c r="I815" i="10"/>
  <c r="E815" i="10"/>
  <c r="I814" i="10"/>
  <c r="E814" i="10"/>
  <c r="I813" i="10"/>
  <c r="E813" i="10"/>
  <c r="I812" i="10"/>
  <c r="E812" i="10"/>
  <c r="I811" i="10"/>
  <c r="E811" i="10"/>
  <c r="I810" i="10"/>
  <c r="E810" i="10"/>
  <c r="I809" i="10"/>
  <c r="E809" i="10"/>
  <c r="I808" i="10"/>
  <c r="E808" i="10"/>
  <c r="I807" i="10"/>
  <c r="E807" i="10"/>
  <c r="I806" i="10"/>
  <c r="E806" i="10"/>
  <c r="I805" i="10"/>
  <c r="E805" i="10"/>
  <c r="I804" i="10"/>
  <c r="E804" i="10"/>
  <c r="H803" i="10"/>
  <c r="I803" i="10" s="1"/>
  <c r="G803" i="10"/>
  <c r="F803" i="10"/>
  <c r="D803" i="10"/>
  <c r="E803" i="10" s="1"/>
  <c r="C803" i="10"/>
  <c r="B803" i="10"/>
  <c r="E915" i="10" l="1"/>
  <c r="I914" i="10"/>
  <c r="F802" i="10"/>
  <c r="C802" i="10"/>
  <c r="F801" i="10"/>
  <c r="H802" i="10"/>
  <c r="G801" i="10"/>
  <c r="C801" i="10"/>
  <c r="D801" i="10"/>
  <c r="B802" i="10"/>
  <c r="D802" i="10"/>
  <c r="G802" i="10"/>
  <c r="H801" i="10"/>
  <c r="I876" i="10"/>
  <c r="B801" i="10"/>
  <c r="I788" i="10"/>
  <c r="E788" i="10"/>
  <c r="I787" i="10"/>
  <c r="E787" i="10"/>
  <c r="I786" i="10"/>
  <c r="E786" i="10"/>
  <c r="I785" i="10"/>
  <c r="E785" i="10"/>
  <c r="I784" i="10"/>
  <c r="E784" i="10"/>
  <c r="I783" i="10"/>
  <c r="E783" i="10"/>
  <c r="I782" i="10"/>
  <c r="E782" i="10"/>
  <c r="I781" i="10"/>
  <c r="E781" i="10"/>
  <c r="H780" i="10"/>
  <c r="G780" i="10"/>
  <c r="F780" i="10"/>
  <c r="D780" i="10"/>
  <c r="C780" i="10"/>
  <c r="B780" i="10"/>
  <c r="I779" i="10"/>
  <c r="E779" i="10"/>
  <c r="I778" i="10"/>
  <c r="E778" i="10"/>
  <c r="I777" i="10"/>
  <c r="E777" i="10"/>
  <c r="I776" i="10"/>
  <c r="E776" i="10"/>
  <c r="I775" i="10"/>
  <c r="E775" i="10"/>
  <c r="I774" i="10"/>
  <c r="E774" i="10"/>
  <c r="I773" i="10"/>
  <c r="E773" i="10"/>
  <c r="I772" i="10"/>
  <c r="E772" i="10"/>
  <c r="E771" i="10"/>
  <c r="I770" i="10"/>
  <c r="E770" i="10"/>
  <c r="I769" i="10"/>
  <c r="E769" i="10"/>
  <c r="I768" i="10"/>
  <c r="E768" i="10"/>
  <c r="I767" i="10"/>
  <c r="E767" i="10"/>
  <c r="E766" i="10"/>
  <c r="I765" i="10"/>
  <c r="E765" i="10"/>
  <c r="I764" i="10"/>
  <c r="E764" i="10"/>
  <c r="H763" i="10"/>
  <c r="G763" i="10"/>
  <c r="F763" i="10"/>
  <c r="D763" i="10"/>
  <c r="C763" i="10"/>
  <c r="B763" i="10"/>
  <c r="I762" i="10"/>
  <c r="E762" i="10"/>
  <c r="I761" i="10"/>
  <c r="E761" i="10"/>
  <c r="I760" i="10"/>
  <c r="E760" i="10"/>
  <c r="I759" i="10"/>
  <c r="E759" i="10"/>
  <c r="I758" i="10"/>
  <c r="E758" i="10"/>
  <c r="I757" i="10"/>
  <c r="E757" i="10"/>
  <c r="I756" i="10"/>
  <c r="E756" i="10"/>
  <c r="I755" i="10"/>
  <c r="E755" i="10"/>
  <c r="I754" i="10"/>
  <c r="E754" i="10"/>
  <c r="I753" i="10"/>
  <c r="E753" i="10"/>
  <c r="I752" i="10"/>
  <c r="E752" i="10"/>
  <c r="I751" i="10"/>
  <c r="E751" i="10"/>
  <c r="I750" i="10"/>
  <c r="E750" i="10"/>
  <c r="I749" i="10"/>
  <c r="E749" i="10"/>
  <c r="I748" i="10"/>
  <c r="E748" i="10"/>
  <c r="I747" i="10"/>
  <c r="E747" i="10"/>
  <c r="I746" i="10"/>
  <c r="E746" i="10"/>
  <c r="I745" i="10"/>
  <c r="E745" i="10"/>
  <c r="I744" i="10"/>
  <c r="E744" i="10"/>
  <c r="I743" i="10"/>
  <c r="E743" i="10"/>
  <c r="I742" i="10"/>
  <c r="E742" i="10"/>
  <c r="I741" i="10"/>
  <c r="E741" i="10"/>
  <c r="I740" i="10"/>
  <c r="E740" i="10"/>
  <c r="I739" i="10"/>
  <c r="E739" i="10"/>
  <c r="I738" i="10"/>
  <c r="E738" i="10"/>
  <c r="I737" i="10"/>
  <c r="E737" i="10"/>
  <c r="I736" i="10"/>
  <c r="E736" i="10"/>
  <c r="I735" i="10"/>
  <c r="E735" i="10"/>
  <c r="I734" i="10"/>
  <c r="E734" i="10"/>
  <c r="I733" i="10"/>
  <c r="E733" i="10"/>
  <c r="I732" i="10"/>
  <c r="E732" i="10"/>
  <c r="E731" i="10"/>
  <c r="I730" i="10"/>
  <c r="E730" i="10"/>
  <c r="I729" i="10"/>
  <c r="E729" i="10"/>
  <c r="I728" i="10"/>
  <c r="E728" i="10"/>
  <c r="I727" i="10"/>
  <c r="I726" i="10"/>
  <c r="E726" i="10"/>
  <c r="I725" i="10"/>
  <c r="E725" i="10"/>
  <c r="I724" i="10"/>
  <c r="E724" i="10"/>
  <c r="I723" i="10"/>
  <c r="E723" i="10"/>
  <c r="I722" i="10"/>
  <c r="E722" i="10"/>
  <c r="I721" i="10"/>
  <c r="E721" i="10"/>
  <c r="H720" i="10"/>
  <c r="G720" i="10"/>
  <c r="F720" i="10"/>
  <c r="D720" i="10"/>
  <c r="E720" i="10" s="1"/>
  <c r="C720" i="10"/>
  <c r="B720" i="10"/>
  <c r="E719" i="10"/>
  <c r="I718" i="10"/>
  <c r="E718" i="10"/>
  <c r="I717" i="10"/>
  <c r="E717" i="10"/>
  <c r="I716" i="10"/>
  <c r="E716" i="10"/>
  <c r="E715" i="10"/>
  <c r="E714" i="10"/>
  <c r="E713" i="10"/>
  <c r="I712" i="10"/>
  <c r="E712" i="10"/>
  <c r="I711" i="10"/>
  <c r="E711" i="10"/>
  <c r="I710" i="10"/>
  <c r="E710" i="10"/>
  <c r="I709" i="10"/>
  <c r="E709" i="10"/>
  <c r="I708" i="10"/>
  <c r="E708" i="10"/>
  <c r="I707" i="10"/>
  <c r="E707" i="10"/>
  <c r="E706" i="10"/>
  <c r="I705" i="10"/>
  <c r="E705" i="10"/>
  <c r="I704" i="10"/>
  <c r="E704" i="10"/>
  <c r="I703" i="10"/>
  <c r="E703" i="10"/>
  <c r="I702" i="10"/>
  <c r="E702" i="10"/>
  <c r="I701" i="10"/>
  <c r="E701" i="10"/>
  <c r="I700" i="10"/>
  <c r="E700" i="10"/>
  <c r="I699" i="10"/>
  <c r="E699" i="10"/>
  <c r="I698" i="10"/>
  <c r="E698" i="10"/>
  <c r="I697" i="10"/>
  <c r="E697" i="10"/>
  <c r="I696" i="10"/>
  <c r="E696" i="10"/>
  <c r="I695" i="10"/>
  <c r="E695" i="10"/>
  <c r="I694" i="10"/>
  <c r="E694" i="10"/>
  <c r="I693" i="10"/>
  <c r="E693" i="10"/>
  <c r="I692" i="10"/>
  <c r="E692" i="10"/>
  <c r="I691" i="10"/>
  <c r="E691" i="10"/>
  <c r="H690" i="10"/>
  <c r="G690" i="10"/>
  <c r="F690" i="10"/>
  <c r="D690" i="10"/>
  <c r="C690" i="10"/>
  <c r="B690" i="10"/>
  <c r="E802" i="10" l="1"/>
  <c r="I802" i="10"/>
  <c r="I801" i="10"/>
  <c r="E801" i="10"/>
  <c r="C689" i="10"/>
  <c r="I780" i="10"/>
  <c r="E690" i="10"/>
  <c r="E780" i="10"/>
  <c r="E763" i="10"/>
  <c r="C688" i="10"/>
  <c r="G689" i="10"/>
  <c r="I720" i="10"/>
  <c r="F689" i="10"/>
  <c r="D689" i="10"/>
  <c r="I690" i="10"/>
  <c r="H688" i="10"/>
  <c r="F688" i="10"/>
  <c r="D688" i="10"/>
  <c r="B689" i="10"/>
  <c r="H689" i="10"/>
  <c r="I763" i="10"/>
  <c r="B688" i="10"/>
  <c r="G688" i="10"/>
  <c r="I675" i="10"/>
  <c r="E675" i="10"/>
  <c r="I674" i="10"/>
  <c r="E674" i="10"/>
  <c r="I673" i="10"/>
  <c r="E673" i="10"/>
  <c r="I672" i="10"/>
  <c r="E672" i="10"/>
  <c r="I671" i="10"/>
  <c r="E671" i="10"/>
  <c r="I670" i="10"/>
  <c r="E670" i="10"/>
  <c r="I669" i="10"/>
  <c r="E669" i="10"/>
  <c r="I668" i="10"/>
  <c r="E668" i="10"/>
  <c r="H667" i="10"/>
  <c r="G667" i="10"/>
  <c r="F667" i="10"/>
  <c r="D667" i="10"/>
  <c r="C667" i="10"/>
  <c r="B667" i="10"/>
  <c r="I666" i="10"/>
  <c r="E666" i="10"/>
  <c r="I665" i="10"/>
  <c r="E665" i="10"/>
  <c r="I664" i="10"/>
  <c r="E664" i="10"/>
  <c r="I663" i="10"/>
  <c r="E663" i="10"/>
  <c r="I662" i="10"/>
  <c r="E662" i="10"/>
  <c r="I661" i="10"/>
  <c r="E661" i="10"/>
  <c r="I660" i="10"/>
  <c r="E660" i="10"/>
  <c r="I659" i="10"/>
  <c r="E659" i="10"/>
  <c r="E658" i="10"/>
  <c r="I657" i="10"/>
  <c r="E657" i="10"/>
  <c r="I656" i="10"/>
  <c r="E656" i="10"/>
  <c r="I655" i="10"/>
  <c r="E655" i="10"/>
  <c r="I654" i="10"/>
  <c r="E654" i="10"/>
  <c r="E653" i="10"/>
  <c r="I652" i="10"/>
  <c r="E652" i="10"/>
  <c r="I651" i="10"/>
  <c r="E651" i="10"/>
  <c r="H650" i="10"/>
  <c r="G650" i="10"/>
  <c r="F650" i="10"/>
  <c r="D650" i="10"/>
  <c r="C650" i="10"/>
  <c r="B650" i="10"/>
  <c r="I649" i="10"/>
  <c r="E649" i="10"/>
  <c r="I648" i="10"/>
  <c r="E648" i="10"/>
  <c r="I647" i="10"/>
  <c r="E647" i="10"/>
  <c r="I646" i="10"/>
  <c r="E646" i="10"/>
  <c r="I645" i="10"/>
  <c r="E645" i="10"/>
  <c r="I644" i="10"/>
  <c r="E644" i="10"/>
  <c r="I643" i="10"/>
  <c r="E643" i="10"/>
  <c r="I642" i="10"/>
  <c r="E642" i="10"/>
  <c r="I641" i="10"/>
  <c r="E641" i="10"/>
  <c r="I640" i="10"/>
  <c r="E640" i="10"/>
  <c r="I639" i="10"/>
  <c r="E639" i="10"/>
  <c r="I638" i="10"/>
  <c r="E638" i="10"/>
  <c r="I637" i="10"/>
  <c r="E637" i="10"/>
  <c r="I636" i="10"/>
  <c r="E636" i="10"/>
  <c r="I635" i="10"/>
  <c r="E635" i="10"/>
  <c r="I634" i="10"/>
  <c r="E634" i="10"/>
  <c r="I633" i="10"/>
  <c r="E633" i="10"/>
  <c r="I632" i="10"/>
  <c r="E632" i="10"/>
  <c r="I631" i="10"/>
  <c r="E631" i="10"/>
  <c r="I630" i="10"/>
  <c r="E630" i="10"/>
  <c r="I629" i="10"/>
  <c r="E629" i="10"/>
  <c r="I628" i="10"/>
  <c r="E628" i="10"/>
  <c r="I627" i="10"/>
  <c r="E627" i="10"/>
  <c r="I626" i="10"/>
  <c r="E626" i="10"/>
  <c r="I625" i="10"/>
  <c r="E625" i="10"/>
  <c r="I624" i="10"/>
  <c r="E624" i="10"/>
  <c r="I623" i="10"/>
  <c r="E623" i="10"/>
  <c r="I622" i="10"/>
  <c r="E622" i="10"/>
  <c r="I621" i="10"/>
  <c r="E621" i="10"/>
  <c r="I620" i="10"/>
  <c r="E620" i="10"/>
  <c r="I619" i="10"/>
  <c r="E619" i="10"/>
  <c r="E618" i="10"/>
  <c r="I617" i="10"/>
  <c r="E617" i="10"/>
  <c r="I616" i="10"/>
  <c r="E616" i="10"/>
  <c r="I615" i="10"/>
  <c r="E615" i="10"/>
  <c r="I614" i="10"/>
  <c r="I613" i="10"/>
  <c r="E613" i="10"/>
  <c r="I612" i="10"/>
  <c r="E612" i="10"/>
  <c r="I611" i="10"/>
  <c r="E611" i="10"/>
  <c r="I610" i="10"/>
  <c r="E610" i="10"/>
  <c r="I609" i="10"/>
  <c r="E609" i="10"/>
  <c r="I608" i="10"/>
  <c r="E608" i="10"/>
  <c r="H607" i="10"/>
  <c r="I607" i="10" s="1"/>
  <c r="G607" i="10"/>
  <c r="F607" i="10"/>
  <c r="F575" i="10" s="1"/>
  <c r="D607" i="10"/>
  <c r="C607" i="10"/>
  <c r="B607" i="10"/>
  <c r="E606" i="10"/>
  <c r="I605" i="10"/>
  <c r="E605" i="10"/>
  <c r="I604" i="10"/>
  <c r="E604" i="10"/>
  <c r="I603" i="10"/>
  <c r="E603" i="10"/>
  <c r="E602" i="10"/>
  <c r="E601" i="10"/>
  <c r="E600" i="10"/>
  <c r="I599" i="10"/>
  <c r="E599" i="10"/>
  <c r="I598" i="10"/>
  <c r="E598" i="10"/>
  <c r="I597" i="10"/>
  <c r="E597" i="10"/>
  <c r="I596" i="10"/>
  <c r="E596" i="10"/>
  <c r="I595" i="10"/>
  <c r="E595" i="10"/>
  <c r="I594" i="10"/>
  <c r="E594" i="10"/>
  <c r="E593" i="10"/>
  <c r="I592" i="10"/>
  <c r="E592" i="10"/>
  <c r="I591" i="10"/>
  <c r="E591" i="10"/>
  <c r="I590" i="10"/>
  <c r="E590" i="10"/>
  <c r="I589" i="10"/>
  <c r="E589" i="10"/>
  <c r="I588" i="10"/>
  <c r="E588" i="10"/>
  <c r="I587" i="10"/>
  <c r="E587" i="10"/>
  <c r="I586" i="10"/>
  <c r="E586" i="10"/>
  <c r="I585" i="10"/>
  <c r="E585" i="10"/>
  <c r="I584" i="10"/>
  <c r="E584" i="10"/>
  <c r="I583" i="10"/>
  <c r="E583" i="10"/>
  <c r="I582" i="10"/>
  <c r="E582" i="10"/>
  <c r="I581" i="10"/>
  <c r="E581" i="10"/>
  <c r="I580" i="10"/>
  <c r="E580" i="10"/>
  <c r="I579" i="10"/>
  <c r="E579" i="10"/>
  <c r="I578" i="10"/>
  <c r="E578" i="10"/>
  <c r="H577" i="10"/>
  <c r="G577" i="10"/>
  <c r="F577" i="10"/>
  <c r="D577" i="10"/>
  <c r="E577" i="10" s="1"/>
  <c r="C577" i="10"/>
  <c r="B577" i="10"/>
  <c r="E689" i="10" l="1"/>
  <c r="E688" i="10"/>
  <c r="I689" i="10"/>
  <c r="I688" i="10"/>
  <c r="I650" i="10"/>
  <c r="E650" i="10"/>
  <c r="E607" i="10"/>
  <c r="I667" i="10"/>
  <c r="C576" i="10"/>
  <c r="E667" i="10"/>
  <c r="F576" i="10"/>
  <c r="G576" i="10"/>
  <c r="D576" i="10"/>
  <c r="C575" i="10"/>
  <c r="D575" i="10"/>
  <c r="B576" i="10"/>
  <c r="H575" i="10"/>
  <c r="H576" i="10"/>
  <c r="G575" i="10"/>
  <c r="I577" i="10"/>
  <c r="B575" i="10"/>
  <c r="I562" i="10"/>
  <c r="E562" i="10"/>
  <c r="I561" i="10"/>
  <c r="E561" i="10"/>
  <c r="I560" i="10"/>
  <c r="E560" i="10"/>
  <c r="I559" i="10"/>
  <c r="E559" i="10"/>
  <c r="I558" i="10"/>
  <c r="E558" i="10"/>
  <c r="I557" i="10"/>
  <c r="E557" i="10"/>
  <c r="I556" i="10"/>
  <c r="E556" i="10"/>
  <c r="I555" i="10"/>
  <c r="E555" i="10"/>
  <c r="H554" i="10"/>
  <c r="G554" i="10"/>
  <c r="F554" i="10"/>
  <c r="D554" i="10"/>
  <c r="C554" i="10"/>
  <c r="B554" i="10"/>
  <c r="I553" i="10"/>
  <c r="E553" i="10"/>
  <c r="I552" i="10"/>
  <c r="E552" i="10"/>
  <c r="I551" i="10"/>
  <c r="E551" i="10"/>
  <c r="I550" i="10"/>
  <c r="E550" i="10"/>
  <c r="I549" i="10"/>
  <c r="E549" i="10"/>
  <c r="I548" i="10"/>
  <c r="E548" i="10"/>
  <c r="I547" i="10"/>
  <c r="E547" i="10"/>
  <c r="I546" i="10"/>
  <c r="E546" i="10"/>
  <c r="E545" i="10"/>
  <c r="I544" i="10"/>
  <c r="E544" i="10"/>
  <c r="I543" i="10"/>
  <c r="E543" i="10"/>
  <c r="I542" i="10"/>
  <c r="E542" i="10"/>
  <c r="I541" i="10"/>
  <c r="E541" i="10"/>
  <c r="E540" i="10"/>
  <c r="I539" i="10"/>
  <c r="E539" i="10"/>
  <c r="I538" i="10"/>
  <c r="E538" i="10"/>
  <c r="H537" i="10"/>
  <c r="G537" i="10"/>
  <c r="F537" i="10"/>
  <c r="D537" i="10"/>
  <c r="C537" i="10"/>
  <c r="B537" i="10"/>
  <c r="I536" i="10"/>
  <c r="E536" i="10"/>
  <c r="I535" i="10"/>
  <c r="E535" i="10"/>
  <c r="I534" i="10"/>
  <c r="E534" i="10"/>
  <c r="I533" i="10"/>
  <c r="E533" i="10"/>
  <c r="I532" i="10"/>
  <c r="E532" i="10"/>
  <c r="I531" i="10"/>
  <c r="E531" i="10"/>
  <c r="I530" i="10"/>
  <c r="E530" i="10"/>
  <c r="I529" i="10"/>
  <c r="E529" i="10"/>
  <c r="I528" i="10"/>
  <c r="E528" i="10"/>
  <c r="I527" i="10"/>
  <c r="E527" i="10"/>
  <c r="I526" i="10"/>
  <c r="E526" i="10"/>
  <c r="I525" i="10"/>
  <c r="E525" i="10"/>
  <c r="I524" i="10"/>
  <c r="E524" i="10"/>
  <c r="I523" i="10"/>
  <c r="E523" i="10"/>
  <c r="I522" i="10"/>
  <c r="E522" i="10"/>
  <c r="I521" i="10"/>
  <c r="E521" i="10"/>
  <c r="I520" i="10"/>
  <c r="E520" i="10"/>
  <c r="I519" i="10"/>
  <c r="E519" i="10"/>
  <c r="I518" i="10"/>
  <c r="E518" i="10"/>
  <c r="I517" i="10"/>
  <c r="E517" i="10"/>
  <c r="I516" i="10"/>
  <c r="E516" i="10"/>
  <c r="I515" i="10"/>
  <c r="E515" i="10"/>
  <c r="I514" i="10"/>
  <c r="E514" i="10"/>
  <c r="I513" i="10"/>
  <c r="E513" i="10"/>
  <c r="I512" i="10"/>
  <c r="E512" i="10"/>
  <c r="I511" i="10"/>
  <c r="E511" i="10"/>
  <c r="I510" i="10"/>
  <c r="E510" i="10"/>
  <c r="I509" i="10"/>
  <c r="E509" i="10"/>
  <c r="I508" i="10"/>
  <c r="E508" i="10"/>
  <c r="I507" i="10"/>
  <c r="E507" i="10"/>
  <c r="I506" i="10"/>
  <c r="E506" i="10"/>
  <c r="E505" i="10"/>
  <c r="I504" i="10"/>
  <c r="E504" i="10"/>
  <c r="I503" i="10"/>
  <c r="E503" i="10"/>
  <c r="I502" i="10"/>
  <c r="E502" i="10"/>
  <c r="I501" i="10"/>
  <c r="I500" i="10"/>
  <c r="E500" i="10"/>
  <c r="I499" i="10"/>
  <c r="E499" i="10"/>
  <c r="I498" i="10"/>
  <c r="E498" i="10"/>
  <c r="I497" i="10"/>
  <c r="E497" i="10"/>
  <c r="I496" i="10"/>
  <c r="E496" i="10"/>
  <c r="I495" i="10"/>
  <c r="E495" i="10"/>
  <c r="H494" i="10"/>
  <c r="I494" i="10" s="1"/>
  <c r="G494" i="10"/>
  <c r="F494" i="10"/>
  <c r="D494" i="10"/>
  <c r="E494" i="10" s="1"/>
  <c r="C494" i="10"/>
  <c r="B494" i="10"/>
  <c r="E493" i="10"/>
  <c r="I492" i="10"/>
  <c r="E492" i="10"/>
  <c r="I491" i="10"/>
  <c r="E491" i="10"/>
  <c r="I490" i="10"/>
  <c r="E490" i="10"/>
  <c r="E489" i="10"/>
  <c r="E488" i="10"/>
  <c r="E487" i="10"/>
  <c r="I486" i="10"/>
  <c r="E486" i="10"/>
  <c r="I485" i="10"/>
  <c r="E485" i="10"/>
  <c r="I484" i="10"/>
  <c r="E484" i="10"/>
  <c r="I483" i="10"/>
  <c r="E483" i="10"/>
  <c r="I482" i="10"/>
  <c r="E482" i="10"/>
  <c r="I481" i="10"/>
  <c r="E481" i="10"/>
  <c r="E480" i="10"/>
  <c r="I479" i="10"/>
  <c r="E479" i="10"/>
  <c r="I478" i="10"/>
  <c r="E478" i="10"/>
  <c r="I477" i="10"/>
  <c r="E477" i="10"/>
  <c r="I476" i="10"/>
  <c r="E476" i="10"/>
  <c r="I475" i="10"/>
  <c r="E475" i="10"/>
  <c r="I474" i="10"/>
  <c r="E474" i="10"/>
  <c r="I473" i="10"/>
  <c r="E473" i="10"/>
  <c r="I472" i="10"/>
  <c r="E472" i="10"/>
  <c r="I471" i="10"/>
  <c r="E471" i="10"/>
  <c r="I470" i="10"/>
  <c r="E470" i="10"/>
  <c r="I469" i="10"/>
  <c r="E469" i="10"/>
  <c r="I468" i="10"/>
  <c r="E468" i="10"/>
  <c r="I467" i="10"/>
  <c r="E467" i="10"/>
  <c r="I466" i="10"/>
  <c r="E466" i="10"/>
  <c r="I465" i="10"/>
  <c r="E465" i="10"/>
  <c r="H464" i="10"/>
  <c r="G464" i="10"/>
  <c r="F464" i="10"/>
  <c r="D464" i="10"/>
  <c r="E464" i="10" s="1"/>
  <c r="C464" i="10"/>
  <c r="B464" i="10"/>
  <c r="E576" i="10" l="1"/>
  <c r="E575" i="10"/>
  <c r="I576" i="10"/>
  <c r="I575" i="10"/>
  <c r="I554" i="10"/>
  <c r="E554" i="10"/>
  <c r="C463" i="10"/>
  <c r="I464" i="10"/>
  <c r="F463" i="10"/>
  <c r="E537" i="10"/>
  <c r="C462" i="10"/>
  <c r="G463" i="10"/>
  <c r="F462" i="10"/>
  <c r="D462" i="10"/>
  <c r="H462" i="10"/>
  <c r="B463" i="10"/>
  <c r="I537" i="10"/>
  <c r="H463" i="10"/>
  <c r="B462" i="10"/>
  <c r="G462" i="10"/>
  <c r="D463" i="10"/>
  <c r="E463" i="10" s="1"/>
  <c r="I449" i="10"/>
  <c r="E449" i="10"/>
  <c r="I448" i="10"/>
  <c r="E448" i="10"/>
  <c r="I447" i="10"/>
  <c r="E447" i="10"/>
  <c r="I446" i="10"/>
  <c r="E446" i="10"/>
  <c r="I445" i="10"/>
  <c r="E445" i="10"/>
  <c r="I444" i="10"/>
  <c r="E444" i="10"/>
  <c r="I443" i="10"/>
  <c r="E443" i="10"/>
  <c r="I442" i="10"/>
  <c r="E442" i="10"/>
  <c r="H441" i="10"/>
  <c r="G441" i="10"/>
  <c r="F441" i="10"/>
  <c r="D441" i="10"/>
  <c r="C441" i="10"/>
  <c r="B441" i="10"/>
  <c r="I440" i="10"/>
  <c r="E440" i="10"/>
  <c r="I439" i="10"/>
  <c r="E439" i="10"/>
  <c r="I438" i="10"/>
  <c r="E438" i="10"/>
  <c r="I437" i="10"/>
  <c r="E437" i="10"/>
  <c r="I436" i="10"/>
  <c r="E436" i="10"/>
  <c r="I435" i="10"/>
  <c r="E435" i="10"/>
  <c r="I434" i="10"/>
  <c r="E434" i="10"/>
  <c r="I433" i="10"/>
  <c r="E433" i="10"/>
  <c r="E432" i="10"/>
  <c r="I431" i="10"/>
  <c r="E431" i="10"/>
  <c r="I430" i="10"/>
  <c r="E430" i="10"/>
  <c r="I429" i="10"/>
  <c r="E429" i="10"/>
  <c r="I428" i="10"/>
  <c r="E428" i="10"/>
  <c r="E427" i="10"/>
  <c r="I426" i="10"/>
  <c r="E426" i="10"/>
  <c r="I425" i="10"/>
  <c r="E425" i="10"/>
  <c r="H424" i="10"/>
  <c r="G424" i="10"/>
  <c r="F424" i="10"/>
  <c r="D424" i="10"/>
  <c r="C424" i="10"/>
  <c r="B424" i="10"/>
  <c r="I423" i="10"/>
  <c r="E423" i="10"/>
  <c r="I422" i="10"/>
  <c r="E422" i="10"/>
  <c r="I421" i="10"/>
  <c r="E421" i="10"/>
  <c r="I420" i="10"/>
  <c r="E420" i="10"/>
  <c r="I419" i="10"/>
  <c r="E419" i="10"/>
  <c r="I418" i="10"/>
  <c r="E418" i="10"/>
  <c r="I417" i="10"/>
  <c r="E417" i="10"/>
  <c r="I416" i="10"/>
  <c r="E416" i="10"/>
  <c r="I415" i="10"/>
  <c r="E415" i="10"/>
  <c r="I414" i="10"/>
  <c r="E414" i="10"/>
  <c r="I413" i="10"/>
  <c r="E413" i="10"/>
  <c r="I412" i="10"/>
  <c r="E412" i="10"/>
  <c r="I411" i="10"/>
  <c r="E411" i="10"/>
  <c r="I410" i="10"/>
  <c r="E410" i="10"/>
  <c r="I409" i="10"/>
  <c r="E409" i="10"/>
  <c r="I408" i="10"/>
  <c r="E408" i="10"/>
  <c r="I407" i="10"/>
  <c r="E407" i="10"/>
  <c r="I406" i="10"/>
  <c r="E406" i="10"/>
  <c r="I405" i="10"/>
  <c r="E405" i="10"/>
  <c r="I404" i="10"/>
  <c r="E404" i="10"/>
  <c r="I403" i="10"/>
  <c r="E403" i="10"/>
  <c r="I402" i="10"/>
  <c r="E402" i="10"/>
  <c r="I401" i="10"/>
  <c r="E401" i="10"/>
  <c r="I400" i="10"/>
  <c r="E400" i="10"/>
  <c r="I399" i="10"/>
  <c r="E399" i="10"/>
  <c r="I398" i="10"/>
  <c r="E398" i="10"/>
  <c r="I397" i="10"/>
  <c r="E397" i="10"/>
  <c r="I396" i="10"/>
  <c r="E396" i="10"/>
  <c r="I395" i="10"/>
  <c r="E395" i="10"/>
  <c r="I394" i="10"/>
  <c r="E394" i="10"/>
  <c r="I393" i="10"/>
  <c r="E393" i="10"/>
  <c r="E392" i="10"/>
  <c r="I391" i="10"/>
  <c r="E391" i="10"/>
  <c r="I390" i="10"/>
  <c r="E390" i="10"/>
  <c r="I389" i="10"/>
  <c r="E389" i="10"/>
  <c r="I388" i="10"/>
  <c r="I387" i="10"/>
  <c r="E387" i="10"/>
  <c r="I386" i="10"/>
  <c r="E386" i="10"/>
  <c r="I385" i="10"/>
  <c r="E385" i="10"/>
  <c r="I384" i="10"/>
  <c r="E384" i="10"/>
  <c r="I383" i="10"/>
  <c r="E383" i="10"/>
  <c r="I382" i="10"/>
  <c r="E382" i="10"/>
  <c r="H381" i="10"/>
  <c r="G381" i="10"/>
  <c r="F381" i="10"/>
  <c r="D381" i="10"/>
  <c r="C381" i="10"/>
  <c r="B381" i="10"/>
  <c r="E380" i="10"/>
  <c r="I379" i="10"/>
  <c r="E379" i="10"/>
  <c r="I378" i="10"/>
  <c r="E378" i="10"/>
  <c r="I377" i="10"/>
  <c r="E377" i="10"/>
  <c r="E376" i="10"/>
  <c r="E375" i="10"/>
  <c r="E374" i="10"/>
  <c r="I373" i="10"/>
  <c r="E373" i="10"/>
  <c r="I372" i="10"/>
  <c r="E372" i="10"/>
  <c r="I371" i="10"/>
  <c r="E371" i="10"/>
  <c r="I370" i="10"/>
  <c r="E370" i="10"/>
  <c r="I369" i="10"/>
  <c r="E369" i="10"/>
  <c r="I368" i="10"/>
  <c r="E368" i="10"/>
  <c r="E367" i="10"/>
  <c r="I366" i="10"/>
  <c r="E366" i="10"/>
  <c r="I365" i="10"/>
  <c r="E365" i="10"/>
  <c r="I364" i="10"/>
  <c r="E364" i="10"/>
  <c r="I363" i="10"/>
  <c r="E363" i="10"/>
  <c r="I362" i="10"/>
  <c r="E362" i="10"/>
  <c r="I361" i="10"/>
  <c r="E361" i="10"/>
  <c r="I360" i="10"/>
  <c r="E360" i="10"/>
  <c r="I359" i="10"/>
  <c r="E359" i="10"/>
  <c r="I358" i="10"/>
  <c r="E358" i="10"/>
  <c r="I357" i="10"/>
  <c r="E357" i="10"/>
  <c r="I356" i="10"/>
  <c r="E356" i="10"/>
  <c r="I355" i="10"/>
  <c r="E355" i="10"/>
  <c r="I354" i="10"/>
  <c r="E354" i="10"/>
  <c r="I353" i="10"/>
  <c r="E353" i="10"/>
  <c r="I352" i="10"/>
  <c r="E352" i="10"/>
  <c r="H351" i="10"/>
  <c r="I351" i="10" s="1"/>
  <c r="G351" i="10"/>
  <c r="F351" i="10"/>
  <c r="D351" i="10"/>
  <c r="C351" i="10"/>
  <c r="B351" i="10"/>
  <c r="E462" i="10" l="1"/>
  <c r="I463" i="10"/>
  <c r="I462" i="10"/>
  <c r="E424" i="10"/>
  <c r="I381" i="10"/>
  <c r="F350" i="10"/>
  <c r="G350" i="10"/>
  <c r="H350" i="10"/>
  <c r="I350" i="10" s="1"/>
  <c r="G349" i="10"/>
  <c r="I441" i="10"/>
  <c r="I424" i="10"/>
  <c r="B350" i="10"/>
  <c r="E381" i="10"/>
  <c r="C349" i="10"/>
  <c r="D349" i="10"/>
  <c r="E351" i="10"/>
  <c r="D350" i="10"/>
  <c r="E441" i="10"/>
  <c r="H349" i="10"/>
  <c r="F349" i="10"/>
  <c r="C350" i="10"/>
  <c r="B349" i="10"/>
  <c r="I349" i="10" l="1"/>
  <c r="E349" i="10"/>
  <c r="E350" i="10"/>
  <c r="I336" i="10"/>
  <c r="E336" i="10"/>
  <c r="I335" i="10"/>
  <c r="E335" i="10"/>
  <c r="I334" i="10"/>
  <c r="E334" i="10"/>
  <c r="I333" i="10"/>
  <c r="E333" i="10"/>
  <c r="I332" i="10"/>
  <c r="E332" i="10"/>
  <c r="I331" i="10"/>
  <c r="E331" i="10"/>
  <c r="I330" i="10"/>
  <c r="E330" i="10"/>
  <c r="I329" i="10"/>
  <c r="E329" i="10"/>
  <c r="H328" i="10"/>
  <c r="G328" i="10"/>
  <c r="F328" i="10"/>
  <c r="D328" i="10"/>
  <c r="C328" i="10"/>
  <c r="B328" i="10"/>
  <c r="I327" i="10"/>
  <c r="E327" i="10"/>
  <c r="I326" i="10"/>
  <c r="E326" i="10"/>
  <c r="I325" i="10"/>
  <c r="E325" i="10"/>
  <c r="I324" i="10"/>
  <c r="E324" i="10"/>
  <c r="I323" i="10"/>
  <c r="E323" i="10"/>
  <c r="I322" i="10"/>
  <c r="E322" i="10"/>
  <c r="I321" i="10"/>
  <c r="E321" i="10"/>
  <c r="I320" i="10"/>
  <c r="E320" i="10"/>
  <c r="E319" i="10"/>
  <c r="I318" i="10"/>
  <c r="E318" i="10"/>
  <c r="I317" i="10"/>
  <c r="E317" i="10"/>
  <c r="I316" i="10"/>
  <c r="E316" i="10"/>
  <c r="I315" i="10"/>
  <c r="E315" i="10"/>
  <c r="E314" i="10"/>
  <c r="I313" i="10"/>
  <c r="E313" i="10"/>
  <c r="I312" i="10"/>
  <c r="E312" i="10"/>
  <c r="H311" i="10"/>
  <c r="G311" i="10"/>
  <c r="F311" i="10"/>
  <c r="D311" i="10"/>
  <c r="C311" i="10"/>
  <c r="B311" i="10"/>
  <c r="I310" i="10"/>
  <c r="E310" i="10"/>
  <c r="I309" i="10"/>
  <c r="E309" i="10"/>
  <c r="I308" i="10"/>
  <c r="E308" i="10"/>
  <c r="I307" i="10"/>
  <c r="E307" i="10"/>
  <c r="I306" i="10"/>
  <c r="E306" i="10"/>
  <c r="I305" i="10"/>
  <c r="E305" i="10"/>
  <c r="I304" i="10"/>
  <c r="E304" i="10"/>
  <c r="I303" i="10"/>
  <c r="E303" i="10"/>
  <c r="I302" i="10"/>
  <c r="E302" i="10"/>
  <c r="I301" i="10"/>
  <c r="E301" i="10"/>
  <c r="I300" i="10"/>
  <c r="E300" i="10"/>
  <c r="I299" i="10"/>
  <c r="E299" i="10"/>
  <c r="I298" i="10"/>
  <c r="E298" i="10"/>
  <c r="I297" i="10"/>
  <c r="E297" i="10"/>
  <c r="I296" i="10"/>
  <c r="E296" i="10"/>
  <c r="I295" i="10"/>
  <c r="E295" i="10"/>
  <c r="I294" i="10"/>
  <c r="E294" i="10"/>
  <c r="I293" i="10"/>
  <c r="E293" i="10"/>
  <c r="I292" i="10"/>
  <c r="E292" i="10"/>
  <c r="I291" i="10"/>
  <c r="E291" i="10"/>
  <c r="I290" i="10"/>
  <c r="E290" i="10"/>
  <c r="I289" i="10"/>
  <c r="E289" i="10"/>
  <c r="I288" i="10"/>
  <c r="E288" i="10"/>
  <c r="I287" i="10"/>
  <c r="E287" i="10"/>
  <c r="I286" i="10"/>
  <c r="E286" i="10"/>
  <c r="I285" i="10"/>
  <c r="E285" i="10"/>
  <c r="I284" i="10"/>
  <c r="E284" i="10"/>
  <c r="I283" i="10"/>
  <c r="E283" i="10"/>
  <c r="I282" i="10"/>
  <c r="E282" i="10"/>
  <c r="I281" i="10"/>
  <c r="E281" i="10"/>
  <c r="I280" i="10"/>
  <c r="E280" i="10"/>
  <c r="E279" i="10"/>
  <c r="I278" i="10"/>
  <c r="E278" i="10"/>
  <c r="I277" i="10"/>
  <c r="E277" i="10"/>
  <c r="I276" i="10"/>
  <c r="E276" i="10"/>
  <c r="I275" i="10"/>
  <c r="I274" i="10"/>
  <c r="E274" i="10"/>
  <c r="I273" i="10"/>
  <c r="E273" i="10"/>
  <c r="I272" i="10"/>
  <c r="E272" i="10"/>
  <c r="I271" i="10"/>
  <c r="E271" i="10"/>
  <c r="I270" i="10"/>
  <c r="E270" i="10"/>
  <c r="I269" i="10"/>
  <c r="E269" i="10"/>
  <c r="H268" i="10"/>
  <c r="G268" i="10"/>
  <c r="F268" i="10"/>
  <c r="D268" i="10"/>
  <c r="C268" i="10"/>
  <c r="B268" i="10"/>
  <c r="E267" i="10"/>
  <c r="I266" i="10"/>
  <c r="E266" i="10"/>
  <c r="I265" i="10"/>
  <c r="E265" i="10"/>
  <c r="I264" i="10"/>
  <c r="E264" i="10"/>
  <c r="E263" i="10"/>
  <c r="E262" i="10"/>
  <c r="E261" i="10"/>
  <c r="I260" i="10"/>
  <c r="E260" i="10"/>
  <c r="I259" i="10"/>
  <c r="E259" i="10"/>
  <c r="I258" i="10"/>
  <c r="E258" i="10"/>
  <c r="I257" i="10"/>
  <c r="E257" i="10"/>
  <c r="I256" i="10"/>
  <c r="E256" i="10"/>
  <c r="I255" i="10"/>
  <c r="E255" i="10"/>
  <c r="E254" i="10"/>
  <c r="I253" i="10"/>
  <c r="E253" i="10"/>
  <c r="I252" i="10"/>
  <c r="E252" i="10"/>
  <c r="I251" i="10"/>
  <c r="E251" i="10"/>
  <c r="I250" i="10"/>
  <c r="E250" i="10"/>
  <c r="I249" i="10"/>
  <c r="E249" i="10"/>
  <c r="I248" i="10"/>
  <c r="E248" i="10"/>
  <c r="I247" i="10"/>
  <c r="E247" i="10"/>
  <c r="I246" i="10"/>
  <c r="E246" i="10"/>
  <c r="I245" i="10"/>
  <c r="E245" i="10"/>
  <c r="I244" i="10"/>
  <c r="E244" i="10"/>
  <c r="I243" i="10"/>
  <c r="E243" i="10"/>
  <c r="I242" i="10"/>
  <c r="E242" i="10"/>
  <c r="I241" i="10"/>
  <c r="E241" i="10"/>
  <c r="I240" i="10"/>
  <c r="E240" i="10"/>
  <c r="I239" i="10"/>
  <c r="E239" i="10"/>
  <c r="H238" i="10"/>
  <c r="G238" i="10"/>
  <c r="F238" i="10"/>
  <c r="D238" i="10"/>
  <c r="C238" i="10"/>
  <c r="B238" i="10"/>
  <c r="D236" i="10" l="1"/>
  <c r="I328" i="10"/>
  <c r="E328" i="10"/>
  <c r="I311" i="10"/>
  <c r="D237" i="10"/>
  <c r="E268" i="10"/>
  <c r="B236" i="10"/>
  <c r="G236" i="10"/>
  <c r="B237" i="10"/>
  <c r="C237" i="10"/>
  <c r="E311" i="10"/>
  <c r="I268" i="10"/>
  <c r="F236" i="10"/>
  <c r="G237" i="10"/>
  <c r="H236" i="10"/>
  <c r="F237" i="10"/>
  <c r="E238" i="10"/>
  <c r="H237" i="10"/>
  <c r="I238" i="10"/>
  <c r="C236" i="10"/>
  <c r="E236" i="10" s="1"/>
  <c r="I223" i="10"/>
  <c r="E223" i="10"/>
  <c r="I222" i="10"/>
  <c r="E222" i="10"/>
  <c r="I221" i="10"/>
  <c r="E221" i="10"/>
  <c r="I220" i="10"/>
  <c r="E220" i="10"/>
  <c r="I219" i="10"/>
  <c r="E219" i="10"/>
  <c r="I218" i="10"/>
  <c r="E218" i="10"/>
  <c r="I217" i="10"/>
  <c r="E217" i="10"/>
  <c r="I216" i="10"/>
  <c r="E216" i="10"/>
  <c r="H215" i="10"/>
  <c r="G215" i="10"/>
  <c r="F215" i="10"/>
  <c r="D215" i="10"/>
  <c r="E215" i="10" s="1"/>
  <c r="C215" i="10"/>
  <c r="B215" i="10"/>
  <c r="I214" i="10"/>
  <c r="E214" i="10"/>
  <c r="I213" i="10"/>
  <c r="E213" i="10"/>
  <c r="I212" i="10"/>
  <c r="E212" i="10"/>
  <c r="I211" i="10"/>
  <c r="E211" i="10"/>
  <c r="I210" i="10"/>
  <c r="E210" i="10"/>
  <c r="I209" i="10"/>
  <c r="E209" i="10"/>
  <c r="I208" i="10"/>
  <c r="E208" i="10"/>
  <c r="I207" i="10"/>
  <c r="E207" i="10"/>
  <c r="E206" i="10"/>
  <c r="I205" i="10"/>
  <c r="E205" i="10"/>
  <c r="I204" i="10"/>
  <c r="E204" i="10"/>
  <c r="I203" i="10"/>
  <c r="E203" i="10"/>
  <c r="I202" i="10"/>
  <c r="E202" i="10"/>
  <c r="E201" i="10"/>
  <c r="I200" i="10"/>
  <c r="E200" i="10"/>
  <c r="I199" i="10"/>
  <c r="E199" i="10"/>
  <c r="H198" i="10"/>
  <c r="G198" i="10"/>
  <c r="F198" i="10"/>
  <c r="D198" i="10"/>
  <c r="C198" i="10"/>
  <c r="B198" i="10"/>
  <c r="I197" i="10"/>
  <c r="E197" i="10"/>
  <c r="I196" i="10"/>
  <c r="E196" i="10"/>
  <c r="I195" i="10"/>
  <c r="E195" i="10"/>
  <c r="I194" i="10"/>
  <c r="E194" i="10"/>
  <c r="I193" i="10"/>
  <c r="E193" i="10"/>
  <c r="I192" i="10"/>
  <c r="E192" i="10"/>
  <c r="I191" i="10"/>
  <c r="E191" i="10"/>
  <c r="I190" i="10"/>
  <c r="E190" i="10"/>
  <c r="I189" i="10"/>
  <c r="E189" i="10"/>
  <c r="I188" i="10"/>
  <c r="E188" i="10"/>
  <c r="I187" i="10"/>
  <c r="E187" i="10"/>
  <c r="I186" i="10"/>
  <c r="E186" i="10"/>
  <c r="I185" i="10"/>
  <c r="E185" i="10"/>
  <c r="I184" i="10"/>
  <c r="E184" i="10"/>
  <c r="I183" i="10"/>
  <c r="E183" i="10"/>
  <c r="I182" i="10"/>
  <c r="E182" i="10"/>
  <c r="I181" i="10"/>
  <c r="E181" i="10"/>
  <c r="I180" i="10"/>
  <c r="E180" i="10"/>
  <c r="I179" i="10"/>
  <c r="E179" i="10"/>
  <c r="I178" i="10"/>
  <c r="E178" i="10"/>
  <c r="I177" i="10"/>
  <c r="E177" i="10"/>
  <c r="I176" i="10"/>
  <c r="E176" i="10"/>
  <c r="I175" i="10"/>
  <c r="E175" i="10"/>
  <c r="I174" i="10"/>
  <c r="E174" i="10"/>
  <c r="I173" i="10"/>
  <c r="E173" i="10"/>
  <c r="I172" i="10"/>
  <c r="E172" i="10"/>
  <c r="I171" i="10"/>
  <c r="E171" i="10"/>
  <c r="I170" i="10"/>
  <c r="E170" i="10"/>
  <c r="I169" i="10"/>
  <c r="E169" i="10"/>
  <c r="I168" i="10"/>
  <c r="E168" i="10"/>
  <c r="I167" i="10"/>
  <c r="E167" i="10"/>
  <c r="E166" i="10"/>
  <c r="I165" i="10"/>
  <c r="E165" i="10"/>
  <c r="I164" i="10"/>
  <c r="E164" i="10"/>
  <c r="I163" i="10"/>
  <c r="E163" i="10"/>
  <c r="I162" i="10"/>
  <c r="I161" i="10"/>
  <c r="E161" i="10"/>
  <c r="I160" i="10"/>
  <c r="E160" i="10"/>
  <c r="I159" i="10"/>
  <c r="E159" i="10"/>
  <c r="I158" i="10"/>
  <c r="E158" i="10"/>
  <c r="I157" i="10"/>
  <c r="E157" i="10"/>
  <c r="I156" i="10"/>
  <c r="E156" i="10"/>
  <c r="H155" i="10"/>
  <c r="G155" i="10"/>
  <c r="F155" i="10"/>
  <c r="D155" i="10"/>
  <c r="E155" i="10" s="1"/>
  <c r="C155" i="10"/>
  <c r="B155" i="10"/>
  <c r="E154" i="10"/>
  <c r="I153" i="10"/>
  <c r="E153" i="10"/>
  <c r="I152" i="10"/>
  <c r="E152" i="10"/>
  <c r="I151" i="10"/>
  <c r="E151" i="10"/>
  <c r="E150" i="10"/>
  <c r="E149" i="10"/>
  <c r="E148" i="10"/>
  <c r="I147" i="10"/>
  <c r="E147" i="10"/>
  <c r="I146" i="10"/>
  <c r="E146" i="10"/>
  <c r="I145" i="10"/>
  <c r="E145" i="10"/>
  <c r="I144" i="10"/>
  <c r="E144" i="10"/>
  <c r="I143" i="10"/>
  <c r="E143" i="10"/>
  <c r="I142" i="10"/>
  <c r="E142" i="10"/>
  <c r="E141" i="10"/>
  <c r="I140" i="10"/>
  <c r="E140" i="10"/>
  <c r="I139" i="10"/>
  <c r="E139" i="10"/>
  <c r="I138" i="10"/>
  <c r="E138" i="10"/>
  <c r="I137" i="10"/>
  <c r="E137" i="10"/>
  <c r="I136" i="10"/>
  <c r="E136" i="10"/>
  <c r="I135" i="10"/>
  <c r="E135" i="10"/>
  <c r="I134" i="10"/>
  <c r="E134" i="10"/>
  <c r="I133" i="10"/>
  <c r="E133" i="10"/>
  <c r="I132" i="10"/>
  <c r="E132" i="10"/>
  <c r="I131" i="10"/>
  <c r="E131" i="10"/>
  <c r="I130" i="10"/>
  <c r="E130" i="10"/>
  <c r="I129" i="10"/>
  <c r="E129" i="10"/>
  <c r="I128" i="10"/>
  <c r="E128" i="10"/>
  <c r="I127" i="10"/>
  <c r="E127" i="10"/>
  <c r="I126" i="10"/>
  <c r="E126" i="10"/>
  <c r="H125" i="10"/>
  <c r="G125" i="10"/>
  <c r="F125" i="10"/>
  <c r="D125" i="10"/>
  <c r="C125" i="10"/>
  <c r="B125" i="10"/>
  <c r="I215" i="10" l="1"/>
  <c r="E237" i="10"/>
  <c r="I236" i="10"/>
  <c r="I237" i="10"/>
  <c r="E125" i="10"/>
  <c r="C124" i="10"/>
  <c r="I198" i="10"/>
  <c r="E198" i="10"/>
  <c r="C123" i="10"/>
  <c r="I155" i="10"/>
  <c r="F124" i="10"/>
  <c r="G124" i="10"/>
  <c r="I125" i="10"/>
  <c r="B124" i="10"/>
  <c r="F123" i="10"/>
  <c r="H123" i="10"/>
  <c r="H124" i="10"/>
  <c r="B123" i="10"/>
  <c r="G123" i="10"/>
  <c r="D123" i="10"/>
  <c r="E123" i="10" s="1"/>
  <c r="D124" i="10"/>
  <c r="I49" i="10"/>
  <c r="I84" i="10"/>
  <c r="I75" i="10"/>
  <c r="E124" i="10" l="1"/>
  <c r="I124" i="10"/>
  <c r="I123" i="10"/>
  <c r="I77" i="10"/>
  <c r="I78" i="10"/>
  <c r="E77" i="10"/>
  <c r="E78" i="10"/>
  <c r="E107" i="10" l="1"/>
  <c r="E108" i="10"/>
  <c r="I107" i="10"/>
  <c r="I108" i="10"/>
  <c r="E94" i="10"/>
  <c r="I94" i="10"/>
  <c r="E93" i="10"/>
  <c r="I87" i="10"/>
  <c r="E87" i="10"/>
  <c r="G42" i="10"/>
  <c r="H42" i="10"/>
  <c r="F42" i="10"/>
  <c r="C42" i="10"/>
  <c r="D42" i="10"/>
  <c r="B42" i="10"/>
  <c r="G102" i="10"/>
  <c r="H102" i="10"/>
  <c r="F102" i="10"/>
  <c r="C102" i="10"/>
  <c r="D102" i="10"/>
  <c r="B102" i="10"/>
  <c r="G85" i="10"/>
  <c r="H85" i="10"/>
  <c r="F85" i="10"/>
  <c r="C85" i="10"/>
  <c r="D85" i="10"/>
  <c r="B85" i="10"/>
  <c r="I102" i="10" l="1"/>
  <c r="E85" i="10"/>
  <c r="E102" i="10"/>
  <c r="I85" i="10"/>
  <c r="I73" i="10"/>
  <c r="I60" i="10"/>
  <c r="I51" i="10"/>
  <c r="E73" i="10"/>
  <c r="I110" i="10" l="1"/>
  <c r="E110" i="10"/>
  <c r="I109" i="10"/>
  <c r="E109" i="10"/>
  <c r="I106" i="10"/>
  <c r="E106" i="10"/>
  <c r="I105" i="10"/>
  <c r="E105" i="10"/>
  <c r="I104" i="10"/>
  <c r="E104" i="10"/>
  <c r="I103" i="10"/>
  <c r="E103" i="10"/>
  <c r="I101" i="10"/>
  <c r="E101" i="10"/>
  <c r="I100" i="10"/>
  <c r="E100" i="10"/>
  <c r="I99" i="10"/>
  <c r="E99" i="10"/>
  <c r="I98" i="10"/>
  <c r="E98" i="10"/>
  <c r="I97" i="10"/>
  <c r="E97" i="10"/>
  <c r="I96" i="10"/>
  <c r="E96" i="10"/>
  <c r="I95" i="10"/>
  <c r="E95" i="10"/>
  <c r="I92" i="10"/>
  <c r="E92" i="10"/>
  <c r="I91" i="10"/>
  <c r="E91" i="10"/>
  <c r="I90" i="10"/>
  <c r="E90" i="10"/>
  <c r="I89" i="10"/>
  <c r="E89" i="10"/>
  <c r="E88" i="10"/>
  <c r="I86" i="10"/>
  <c r="E86" i="10"/>
  <c r="E84" i="10"/>
  <c r="I83" i="10"/>
  <c r="E83" i="10"/>
  <c r="I82" i="10"/>
  <c r="E82" i="10"/>
  <c r="I81" i="10"/>
  <c r="E81" i="10"/>
  <c r="I80" i="10"/>
  <c r="E80" i="10"/>
  <c r="I79" i="10"/>
  <c r="E79" i="10"/>
  <c r="I76" i="10"/>
  <c r="E76" i="10"/>
  <c r="E75" i="10"/>
  <c r="I74" i="10"/>
  <c r="E74" i="10"/>
  <c r="I72" i="10"/>
  <c r="E72" i="10"/>
  <c r="I71" i="10"/>
  <c r="E71" i="10"/>
  <c r="I70" i="10"/>
  <c r="E70" i="10"/>
  <c r="I69" i="10"/>
  <c r="E69" i="10"/>
  <c r="I68" i="10"/>
  <c r="E68" i="10"/>
  <c r="I67" i="10"/>
  <c r="E67" i="10"/>
  <c r="I66" i="10"/>
  <c r="E66" i="10"/>
  <c r="I65" i="10"/>
  <c r="E65" i="10"/>
  <c r="I64" i="10"/>
  <c r="E64" i="10"/>
  <c r="I63" i="10"/>
  <c r="E63" i="10"/>
  <c r="I62" i="10"/>
  <c r="E62" i="10"/>
  <c r="I61" i="10"/>
  <c r="E61" i="10"/>
  <c r="E60" i="10"/>
  <c r="I59" i="10"/>
  <c r="E59" i="10"/>
  <c r="I58" i="10"/>
  <c r="E58" i="10"/>
  <c r="I57" i="10"/>
  <c r="E57" i="10"/>
  <c r="I56" i="10"/>
  <c r="E56" i="10"/>
  <c r="I55" i="10"/>
  <c r="E55" i="10"/>
  <c r="I54" i="10"/>
  <c r="E54" i="10"/>
  <c r="E53" i="10"/>
  <c r="I52" i="10"/>
  <c r="E52" i="10"/>
  <c r="E51" i="10"/>
  <c r="I50" i="10"/>
  <c r="E50" i="10"/>
  <c r="I48" i="10"/>
  <c r="E48" i="10"/>
  <c r="I47" i="10"/>
  <c r="E47" i="10"/>
  <c r="I46" i="10"/>
  <c r="E46" i="10"/>
  <c r="I45" i="10"/>
  <c r="E45" i="10"/>
  <c r="I44" i="10"/>
  <c r="E44" i="10"/>
  <c r="I43" i="10"/>
  <c r="E43" i="10"/>
  <c r="E41" i="10"/>
  <c r="I40" i="10"/>
  <c r="E40" i="10"/>
  <c r="I39" i="10"/>
  <c r="E39" i="10"/>
  <c r="I38" i="10"/>
  <c r="E38" i="10"/>
  <c r="E37" i="10"/>
  <c r="E36" i="10"/>
  <c r="E35" i="10"/>
  <c r="I34" i="10"/>
  <c r="E34" i="10"/>
  <c r="I33" i="10"/>
  <c r="E33" i="10"/>
  <c r="I32" i="10"/>
  <c r="E32" i="10"/>
  <c r="I31" i="10"/>
  <c r="E31" i="10"/>
  <c r="I30" i="10"/>
  <c r="E30" i="10"/>
  <c r="I29" i="10"/>
  <c r="E29" i="10"/>
  <c r="E28" i="10"/>
  <c r="I27" i="10"/>
  <c r="E27" i="10"/>
  <c r="I26" i="10"/>
  <c r="E26" i="10"/>
  <c r="I25" i="10"/>
  <c r="E25" i="10"/>
  <c r="I24" i="10"/>
  <c r="E24" i="10"/>
  <c r="I23" i="10"/>
  <c r="E23" i="10"/>
  <c r="I22" i="10"/>
  <c r="E22" i="10"/>
  <c r="I21" i="10"/>
  <c r="E21" i="10"/>
  <c r="I20" i="10"/>
  <c r="E20" i="10"/>
  <c r="I19" i="10"/>
  <c r="E19" i="10"/>
  <c r="I18" i="10"/>
  <c r="E18" i="10"/>
  <c r="I17" i="10"/>
  <c r="E17" i="10"/>
  <c r="I16" i="10"/>
  <c r="E16" i="10"/>
  <c r="I15" i="10"/>
  <c r="E15" i="10"/>
  <c r="I14" i="10"/>
  <c r="E14" i="10"/>
  <c r="I13" i="10"/>
  <c r="E13" i="10"/>
  <c r="H12" i="10"/>
  <c r="H11" i="10" s="1"/>
  <c r="G12" i="10"/>
  <c r="G11" i="10" s="1"/>
  <c r="F12" i="10"/>
  <c r="F11" i="10" s="1"/>
  <c r="D12" i="10"/>
  <c r="C12" i="10"/>
  <c r="B12" i="10"/>
  <c r="I11" i="10" l="1"/>
  <c r="B11" i="10"/>
  <c r="B10" i="10"/>
  <c r="D11" i="10"/>
  <c r="D10" i="10"/>
  <c r="C11" i="10"/>
  <c r="C10" i="10"/>
  <c r="F10" i="10"/>
  <c r="H10" i="10"/>
  <c r="G10" i="10"/>
  <c r="E42" i="10"/>
  <c r="I12" i="10"/>
  <c r="E12" i="10"/>
  <c r="I42" i="10"/>
  <c r="I10" i="10" l="1"/>
  <c r="E11" i="10"/>
  <c r="E10" i="10"/>
  <c r="I104" i="2" l="1"/>
  <c r="E103" i="2"/>
  <c r="I94" i="2"/>
  <c r="I65" i="2"/>
  <c r="I66" i="2"/>
  <c r="I67" i="2"/>
  <c r="I68" i="2"/>
  <c r="I69" i="2"/>
  <c r="I50" i="2"/>
  <c r="I52" i="2"/>
  <c r="I53" i="2"/>
  <c r="I54" i="2"/>
  <c r="I55" i="2"/>
  <c r="I56" i="2"/>
  <c r="E58" i="2"/>
  <c r="E51" i="2"/>
  <c r="E50" i="2"/>
  <c r="E52" i="2"/>
  <c r="E53" i="2"/>
  <c r="E54" i="2"/>
  <c r="E55" i="2"/>
  <c r="I40" i="2"/>
  <c r="I32" i="2"/>
  <c r="I23" i="2" l="1"/>
  <c r="I24" i="2"/>
  <c r="I25" i="2"/>
  <c r="I26" i="2"/>
  <c r="I27" i="2"/>
  <c r="E23" i="2"/>
  <c r="E24" i="2"/>
  <c r="E25" i="2"/>
  <c r="E26" i="2"/>
  <c r="E27" i="2"/>
  <c r="I95" i="2" l="1"/>
  <c r="I34" i="2"/>
  <c r="D66" i="9"/>
  <c r="C66" i="9"/>
  <c r="B66" i="9"/>
  <c r="G89" i="9"/>
  <c r="F89" i="9"/>
  <c r="E89" i="9"/>
  <c r="G66" i="9"/>
  <c r="F66" i="9"/>
  <c r="E66" i="9"/>
  <c r="G46" i="9"/>
  <c r="F46" i="9"/>
  <c r="E46" i="9"/>
  <c r="G14" i="9"/>
  <c r="F14" i="9"/>
  <c r="E14" i="9"/>
  <c r="G20" i="9"/>
  <c r="F20" i="9"/>
  <c r="E20" i="9"/>
  <c r="I82" i="2" l="1"/>
  <c r="E82" i="2"/>
  <c r="E40" i="2"/>
  <c r="I62" i="2" l="1"/>
  <c r="I97" i="2" l="1"/>
  <c r="I96" i="2"/>
  <c r="G52" i="9"/>
  <c r="F52" i="9"/>
  <c r="E52" i="9"/>
  <c r="G95" i="9"/>
  <c r="F95" i="9"/>
  <c r="E95" i="9"/>
  <c r="D69" i="9" l="1"/>
  <c r="C69" i="9"/>
  <c r="B69" i="9"/>
  <c r="G69" i="9"/>
  <c r="F69" i="9"/>
  <c r="E69" i="9"/>
  <c r="G57" i="9"/>
  <c r="F57" i="9"/>
  <c r="E57" i="9"/>
  <c r="F21" i="9" l="1"/>
  <c r="G21" i="9"/>
  <c r="E21" i="9"/>
  <c r="C21" i="9"/>
  <c r="D21" i="9"/>
  <c r="B21" i="9"/>
  <c r="G97" i="9"/>
  <c r="F97" i="9"/>
  <c r="E97" i="9"/>
  <c r="D97" i="9"/>
  <c r="C97" i="9"/>
  <c r="B97" i="9"/>
  <c r="D96" i="9"/>
  <c r="C96" i="9"/>
  <c r="B96" i="9"/>
  <c r="G94" i="9"/>
  <c r="F94" i="9"/>
  <c r="E94" i="9"/>
  <c r="D94" i="9"/>
  <c r="C94" i="9"/>
  <c r="B94" i="9"/>
  <c r="G93" i="9"/>
  <c r="F93" i="9"/>
  <c r="E93" i="9"/>
  <c r="D93" i="9"/>
  <c r="C93" i="9"/>
  <c r="B93" i="9"/>
  <c r="G92" i="9"/>
  <c r="F92" i="9"/>
  <c r="E92" i="9"/>
  <c r="D92" i="9"/>
  <c r="C92" i="9"/>
  <c r="B92" i="9"/>
  <c r="G90" i="9"/>
  <c r="F90" i="9"/>
  <c r="E90" i="9"/>
  <c r="D90" i="9"/>
  <c r="C90" i="9"/>
  <c r="B90" i="9"/>
  <c r="D89" i="9"/>
  <c r="C89" i="9"/>
  <c r="B89" i="9"/>
  <c r="G88" i="9"/>
  <c r="F88" i="9"/>
  <c r="E88" i="9"/>
  <c r="D88" i="9"/>
  <c r="C88" i="9"/>
  <c r="B88" i="9"/>
  <c r="G87" i="9"/>
  <c r="F87" i="9"/>
  <c r="E87" i="9"/>
  <c r="D87" i="9"/>
  <c r="C87" i="9"/>
  <c r="B87" i="9"/>
  <c r="G86" i="9"/>
  <c r="F86" i="9"/>
  <c r="E86" i="9"/>
  <c r="D86" i="9"/>
  <c r="C86" i="9"/>
  <c r="B86" i="9"/>
  <c r="G85" i="9"/>
  <c r="F85" i="9"/>
  <c r="E85" i="9"/>
  <c r="D85" i="9"/>
  <c r="C85" i="9"/>
  <c r="B85" i="9"/>
  <c r="G84" i="9"/>
  <c r="F84" i="9"/>
  <c r="E84" i="9"/>
  <c r="D84" i="9"/>
  <c r="C84" i="9"/>
  <c r="B84" i="9"/>
  <c r="D83" i="9"/>
  <c r="C83" i="9"/>
  <c r="B83" i="9"/>
  <c r="G82" i="9"/>
  <c r="F82" i="9"/>
  <c r="E82" i="9"/>
  <c r="D82" i="9"/>
  <c r="C82" i="9"/>
  <c r="B82" i="9"/>
  <c r="G81" i="9"/>
  <c r="F81" i="9"/>
  <c r="E81" i="9"/>
  <c r="D81" i="9"/>
  <c r="C81" i="9"/>
  <c r="B81" i="9"/>
  <c r="G80" i="9"/>
  <c r="F80" i="9"/>
  <c r="E80" i="9"/>
  <c r="D80" i="9"/>
  <c r="C80" i="9"/>
  <c r="B80" i="9"/>
  <c r="G79" i="9"/>
  <c r="F79" i="9"/>
  <c r="E79" i="9"/>
  <c r="D79" i="9"/>
  <c r="C79" i="9"/>
  <c r="B79" i="9"/>
  <c r="D78" i="9"/>
  <c r="C78" i="9"/>
  <c r="B78" i="9"/>
  <c r="G77" i="9"/>
  <c r="F77" i="9"/>
  <c r="E77" i="9"/>
  <c r="D77" i="9"/>
  <c r="C77" i="9"/>
  <c r="B77" i="9"/>
  <c r="G76" i="9"/>
  <c r="F76" i="9"/>
  <c r="E76" i="9"/>
  <c r="D76" i="9"/>
  <c r="C76" i="9"/>
  <c r="B76" i="9"/>
  <c r="G75" i="9"/>
  <c r="F75" i="9"/>
  <c r="E75" i="9"/>
  <c r="D75" i="9"/>
  <c r="C75" i="9"/>
  <c r="B75" i="9"/>
  <c r="G74" i="9"/>
  <c r="F74" i="9"/>
  <c r="E74" i="9"/>
  <c r="D74" i="9"/>
  <c r="C74" i="9"/>
  <c r="B74" i="9"/>
  <c r="G73" i="9"/>
  <c r="F73" i="9"/>
  <c r="E73" i="9"/>
  <c r="D73" i="9"/>
  <c r="C73" i="9"/>
  <c r="B73" i="9"/>
  <c r="G72" i="9"/>
  <c r="F72" i="9"/>
  <c r="E72" i="9"/>
  <c r="D72" i="9"/>
  <c r="C72" i="9"/>
  <c r="B72" i="9"/>
  <c r="G71" i="9"/>
  <c r="F71" i="9"/>
  <c r="E71" i="9"/>
  <c r="D71" i="9"/>
  <c r="C71" i="9"/>
  <c r="B71" i="9"/>
  <c r="G70" i="9"/>
  <c r="F70" i="9"/>
  <c r="E70" i="9"/>
  <c r="D70" i="9"/>
  <c r="C70" i="9"/>
  <c r="B70" i="9"/>
  <c r="G68" i="9"/>
  <c r="F68" i="9"/>
  <c r="E68" i="9"/>
  <c r="D68" i="9"/>
  <c r="C68" i="9"/>
  <c r="B68" i="9"/>
  <c r="G67" i="9"/>
  <c r="F67" i="9"/>
  <c r="E67" i="9"/>
  <c r="D67" i="9"/>
  <c r="C67" i="9"/>
  <c r="B67" i="9"/>
  <c r="G65" i="9"/>
  <c r="F65" i="9"/>
  <c r="E65" i="9"/>
  <c r="D65" i="9"/>
  <c r="C65" i="9"/>
  <c r="B65" i="9"/>
  <c r="G64" i="9"/>
  <c r="F64" i="9"/>
  <c r="E64" i="9"/>
  <c r="D64" i="9"/>
  <c r="C64" i="9"/>
  <c r="B64" i="9"/>
  <c r="G63" i="9"/>
  <c r="F63" i="9"/>
  <c r="E63" i="9"/>
  <c r="D63" i="9"/>
  <c r="C63" i="9"/>
  <c r="B63" i="9"/>
  <c r="G62" i="9"/>
  <c r="F62" i="9"/>
  <c r="E62" i="9"/>
  <c r="D62" i="9"/>
  <c r="C62" i="9"/>
  <c r="B62" i="9"/>
  <c r="G61" i="9"/>
  <c r="F61" i="9"/>
  <c r="E61" i="9"/>
  <c r="D61" i="9"/>
  <c r="C61" i="9"/>
  <c r="B61" i="9"/>
  <c r="G60" i="9"/>
  <c r="F60" i="9"/>
  <c r="E60" i="9"/>
  <c r="D60" i="9"/>
  <c r="C60" i="9"/>
  <c r="B60" i="9"/>
  <c r="G59" i="9"/>
  <c r="F59" i="9"/>
  <c r="E59" i="9"/>
  <c r="D59" i="9"/>
  <c r="C59" i="9"/>
  <c r="B59" i="9"/>
  <c r="G58" i="9"/>
  <c r="F58" i="9"/>
  <c r="E58" i="9"/>
  <c r="D58" i="9"/>
  <c r="C58" i="9"/>
  <c r="B58" i="9"/>
  <c r="D57" i="9"/>
  <c r="C57" i="9"/>
  <c r="B57" i="9"/>
  <c r="G56" i="9"/>
  <c r="F56" i="9"/>
  <c r="E56" i="9"/>
  <c r="D56" i="9"/>
  <c r="C56" i="9"/>
  <c r="B56" i="9"/>
  <c r="G55" i="9"/>
  <c r="F55" i="9"/>
  <c r="E55" i="9"/>
  <c r="D55" i="9"/>
  <c r="C55" i="9"/>
  <c r="B55" i="9"/>
  <c r="G54" i="9"/>
  <c r="F54" i="9"/>
  <c r="E54" i="9"/>
  <c r="D54" i="9"/>
  <c r="C54" i="9"/>
  <c r="B54" i="9"/>
  <c r="D53" i="9"/>
  <c r="C53" i="9"/>
  <c r="B53" i="9"/>
  <c r="D52" i="9"/>
  <c r="C52" i="9"/>
  <c r="B52" i="9"/>
  <c r="G51" i="9"/>
  <c r="F51" i="9"/>
  <c r="E51" i="9"/>
  <c r="D51" i="9"/>
  <c r="C51" i="9"/>
  <c r="B51" i="9"/>
  <c r="G50" i="9"/>
  <c r="F50" i="9"/>
  <c r="E50" i="9"/>
  <c r="D50" i="9"/>
  <c r="C50" i="9"/>
  <c r="B50" i="9"/>
  <c r="D49" i="9"/>
  <c r="C49" i="9"/>
  <c r="B49" i="9"/>
  <c r="G48" i="9"/>
  <c r="F48" i="9"/>
  <c r="E48" i="9"/>
  <c r="D48" i="9"/>
  <c r="C48" i="9"/>
  <c r="B48" i="9"/>
  <c r="G47" i="9"/>
  <c r="F47" i="9"/>
  <c r="E47" i="9"/>
  <c r="D47" i="9"/>
  <c r="C47" i="9"/>
  <c r="B47" i="9"/>
  <c r="D46" i="9"/>
  <c r="C46" i="9"/>
  <c r="B46" i="9"/>
  <c r="G45" i="9"/>
  <c r="F45" i="9"/>
  <c r="E45" i="9"/>
  <c r="D45" i="9"/>
  <c r="C45" i="9"/>
  <c r="B45" i="9"/>
  <c r="G44" i="9"/>
  <c r="F44" i="9"/>
  <c r="E44" i="9"/>
  <c r="D44" i="9"/>
  <c r="C44" i="9"/>
  <c r="B44" i="9"/>
  <c r="G43" i="9"/>
  <c r="F43" i="9"/>
  <c r="E43" i="9"/>
  <c r="D43" i="9"/>
  <c r="C43" i="9"/>
  <c r="B43" i="9"/>
  <c r="G42" i="9"/>
  <c r="F42" i="9"/>
  <c r="E42" i="9"/>
  <c r="D42" i="9"/>
  <c r="C42" i="9"/>
  <c r="B42" i="9"/>
  <c r="G41" i="9"/>
  <c r="F41" i="9"/>
  <c r="E41" i="9"/>
  <c r="D41" i="9"/>
  <c r="C41" i="9"/>
  <c r="B41" i="9"/>
  <c r="D40" i="9"/>
  <c r="C40" i="9"/>
  <c r="B40" i="9"/>
  <c r="G39" i="9"/>
  <c r="F39" i="9"/>
  <c r="E39" i="9"/>
  <c r="D39" i="9"/>
  <c r="C39" i="9"/>
  <c r="B39" i="9"/>
  <c r="G38" i="9"/>
  <c r="F38" i="9"/>
  <c r="E38" i="9"/>
  <c r="D38" i="9"/>
  <c r="C38" i="9"/>
  <c r="B38" i="9"/>
  <c r="G37" i="9"/>
  <c r="F37" i="9"/>
  <c r="E37" i="9"/>
  <c r="D37" i="9"/>
  <c r="C37" i="9"/>
  <c r="B37" i="9"/>
  <c r="G36" i="9"/>
  <c r="F36" i="9"/>
  <c r="E36" i="9"/>
  <c r="D36" i="9"/>
  <c r="C36" i="9"/>
  <c r="B36" i="9"/>
  <c r="G35" i="9"/>
  <c r="F35" i="9"/>
  <c r="E35" i="9"/>
  <c r="D35" i="9"/>
  <c r="C35" i="9"/>
  <c r="B35" i="9"/>
  <c r="G34" i="9"/>
  <c r="F34" i="9"/>
  <c r="E34" i="9"/>
  <c r="D34" i="9"/>
  <c r="C34" i="9"/>
  <c r="B34" i="9"/>
  <c r="G33" i="9"/>
  <c r="F33" i="9"/>
  <c r="E33" i="9"/>
  <c r="D33" i="9"/>
  <c r="C33" i="9"/>
  <c r="B33" i="9"/>
  <c r="D31" i="9"/>
  <c r="C31" i="9"/>
  <c r="B31" i="9"/>
  <c r="G30" i="9"/>
  <c r="F30" i="9"/>
  <c r="E30" i="9"/>
  <c r="D30" i="9"/>
  <c r="C30" i="9"/>
  <c r="B30" i="9"/>
  <c r="G29" i="9"/>
  <c r="F29" i="9"/>
  <c r="E29" i="9"/>
  <c r="D29" i="9"/>
  <c r="C29" i="9"/>
  <c r="B29" i="9"/>
  <c r="G28" i="9"/>
  <c r="F28" i="9"/>
  <c r="E28" i="9"/>
  <c r="D28" i="9"/>
  <c r="C28" i="9"/>
  <c r="B28" i="9"/>
  <c r="D27" i="9"/>
  <c r="C27" i="9"/>
  <c r="B27" i="9"/>
  <c r="G25" i="9"/>
  <c r="F25" i="9"/>
  <c r="E25" i="9"/>
  <c r="D25" i="9"/>
  <c r="C25" i="9"/>
  <c r="B25" i="9"/>
  <c r="G24" i="9"/>
  <c r="F24" i="9"/>
  <c r="E24" i="9"/>
  <c r="D24" i="9"/>
  <c r="C24" i="9"/>
  <c r="B24" i="9"/>
  <c r="G23" i="9"/>
  <c r="F23" i="9"/>
  <c r="E23" i="9"/>
  <c r="D23" i="9"/>
  <c r="C23" i="9"/>
  <c r="B23" i="9"/>
  <c r="G22" i="9"/>
  <c r="F22" i="9"/>
  <c r="E22" i="9"/>
  <c r="D22" i="9"/>
  <c r="C22" i="9"/>
  <c r="B22" i="9"/>
  <c r="D20" i="9"/>
  <c r="C20" i="9"/>
  <c r="B20" i="9"/>
  <c r="G19" i="9"/>
  <c r="F19" i="9"/>
  <c r="E19" i="9"/>
  <c r="D19" i="9"/>
  <c r="C19" i="9"/>
  <c r="B19" i="9"/>
  <c r="D18" i="9"/>
  <c r="C18" i="9"/>
  <c r="B18" i="9"/>
  <c r="G17" i="9"/>
  <c r="F17" i="9"/>
  <c r="E17" i="9"/>
  <c r="D17" i="9"/>
  <c r="C17" i="9"/>
  <c r="B17" i="9"/>
  <c r="G16" i="9"/>
  <c r="F16" i="9"/>
  <c r="E16" i="9"/>
  <c r="D16" i="9"/>
  <c r="C16" i="9"/>
  <c r="B16" i="9"/>
  <c r="G15" i="9"/>
  <c r="F15" i="9"/>
  <c r="E15" i="9"/>
  <c r="D15" i="9"/>
  <c r="C15" i="9"/>
  <c r="B15" i="9"/>
  <c r="D14" i="9"/>
  <c r="C14" i="9"/>
  <c r="B14" i="9"/>
  <c r="G13" i="9"/>
  <c r="F13" i="9"/>
  <c r="E13" i="9"/>
  <c r="D13" i="9"/>
  <c r="C13" i="9"/>
  <c r="B13" i="9"/>
  <c r="G12" i="9"/>
  <c r="F12" i="9"/>
  <c r="E12" i="9"/>
  <c r="D12" i="9"/>
  <c r="C12" i="9"/>
  <c r="B12" i="9"/>
  <c r="G11" i="9"/>
  <c r="F11" i="9"/>
  <c r="E11" i="9"/>
  <c r="D11" i="9"/>
  <c r="C11" i="9"/>
  <c r="B11" i="9"/>
  <c r="G10" i="9"/>
  <c r="F10" i="9"/>
  <c r="E10" i="9"/>
  <c r="D10" i="9"/>
  <c r="C10" i="9"/>
  <c r="B10" i="9"/>
  <c r="G9" i="9"/>
  <c r="F9" i="9"/>
  <c r="E9" i="9"/>
  <c r="D9" i="9"/>
  <c r="C9" i="9"/>
  <c r="B9" i="9"/>
  <c r="G8" i="9"/>
  <c r="F8" i="9"/>
  <c r="E8" i="9"/>
  <c r="D8" i="9"/>
  <c r="C8" i="9"/>
  <c r="B8" i="9"/>
  <c r="G7" i="9"/>
  <c r="F7" i="9"/>
  <c r="E7" i="9"/>
  <c r="D7" i="9"/>
  <c r="C7" i="9"/>
  <c r="B7" i="9"/>
  <c r="G6" i="9"/>
  <c r="F6" i="9"/>
  <c r="E6" i="9"/>
  <c r="D6" i="9"/>
  <c r="C6" i="9"/>
  <c r="B6" i="9"/>
  <c r="G5" i="9"/>
  <c r="F5" i="9"/>
  <c r="E5" i="9"/>
  <c r="D5" i="9"/>
  <c r="C5" i="9"/>
  <c r="B5" i="9"/>
  <c r="G4" i="9"/>
  <c r="F4" i="9"/>
  <c r="E4" i="9"/>
  <c r="D4" i="9"/>
  <c r="C4" i="9"/>
  <c r="B4" i="9"/>
  <c r="D91" i="9" l="1"/>
  <c r="C91" i="9"/>
  <c r="F91" i="9"/>
  <c r="B91" i="9"/>
  <c r="F3" i="9"/>
  <c r="D3" i="9"/>
  <c r="B32" i="9"/>
  <c r="G32" i="9"/>
  <c r="E32" i="9"/>
  <c r="E3" i="9"/>
  <c r="F32" i="9"/>
  <c r="C32" i="9"/>
  <c r="G91" i="9"/>
  <c r="C3" i="9"/>
  <c r="D32" i="9"/>
  <c r="E91" i="9"/>
  <c r="G3" i="9"/>
  <c r="B3" i="9"/>
  <c r="E66" i="2" l="1"/>
  <c r="I105" i="2" l="1"/>
  <c r="E104" i="2"/>
  <c r="I103" i="2"/>
  <c r="I102" i="2"/>
  <c r="E102" i="2"/>
  <c r="E101" i="2"/>
  <c r="I100" i="2"/>
  <c r="E100" i="2"/>
  <c r="H99" i="2"/>
  <c r="G99" i="2"/>
  <c r="F99" i="2"/>
  <c r="D99" i="2"/>
  <c r="C99" i="2"/>
  <c r="B99" i="2"/>
  <c r="I98" i="2"/>
  <c r="E98" i="2"/>
  <c r="E97" i="2"/>
  <c r="E96" i="2"/>
  <c r="E95" i="2"/>
  <c r="E94" i="2"/>
  <c r="I93" i="2"/>
  <c r="E93" i="2"/>
  <c r="I92" i="2"/>
  <c r="E92" i="2"/>
  <c r="I91" i="2"/>
  <c r="E91" i="2"/>
  <c r="I90" i="2"/>
  <c r="E90" i="2"/>
  <c r="I89" i="2"/>
  <c r="E89" i="2"/>
  <c r="I88" i="2"/>
  <c r="E88" i="2"/>
  <c r="I87" i="2"/>
  <c r="E87" i="2"/>
  <c r="I86" i="2"/>
  <c r="E86" i="2"/>
  <c r="I85" i="2"/>
  <c r="E85" i="2"/>
  <c r="I84" i="2"/>
  <c r="E84" i="2"/>
  <c r="I83" i="2"/>
  <c r="E83" i="2"/>
  <c r="E81" i="2"/>
  <c r="I80" i="2"/>
  <c r="E80" i="2"/>
  <c r="E79" i="2"/>
  <c r="I78" i="2"/>
  <c r="E78" i="2"/>
  <c r="I77" i="2"/>
  <c r="E77" i="2"/>
  <c r="I76" i="2"/>
  <c r="E76" i="2"/>
  <c r="I75" i="2"/>
  <c r="E75" i="2"/>
  <c r="I74" i="2"/>
  <c r="E74" i="2"/>
  <c r="I73" i="2"/>
  <c r="E73" i="2"/>
  <c r="E72" i="2"/>
  <c r="I71" i="2"/>
  <c r="E71" i="2"/>
  <c r="I70" i="2"/>
  <c r="E70" i="2"/>
  <c r="E69" i="2"/>
  <c r="E68" i="2"/>
  <c r="E67" i="2"/>
  <c r="E65" i="2"/>
  <c r="I64" i="2"/>
  <c r="E64" i="2"/>
  <c r="I63" i="2"/>
  <c r="E63" i="2"/>
  <c r="E62" i="2"/>
  <c r="I61" i="2"/>
  <c r="E61" i="2"/>
  <c r="I60" i="2"/>
  <c r="E60" i="2"/>
  <c r="I59" i="2"/>
  <c r="E59" i="2"/>
  <c r="I57" i="2"/>
  <c r="E57" i="2"/>
  <c r="E56" i="2"/>
  <c r="I49" i="2"/>
  <c r="E49" i="2"/>
  <c r="I48" i="2"/>
  <c r="E48" i="2"/>
  <c r="I47" i="2"/>
  <c r="E47" i="2"/>
  <c r="I46" i="2"/>
  <c r="E46" i="2"/>
  <c r="I45" i="2"/>
  <c r="E45" i="2"/>
  <c r="I44" i="2"/>
  <c r="E44" i="2"/>
  <c r="I43" i="2"/>
  <c r="E43" i="2"/>
  <c r="H42" i="2"/>
  <c r="G42" i="2"/>
  <c r="F42" i="2"/>
  <c r="D42" i="2"/>
  <c r="C42" i="2"/>
  <c r="B42" i="2"/>
  <c r="E41" i="2"/>
  <c r="I39" i="2"/>
  <c r="E39" i="2"/>
  <c r="I38" i="2"/>
  <c r="E38" i="2"/>
  <c r="E37" i="2"/>
  <c r="E36" i="2"/>
  <c r="I35" i="2"/>
  <c r="E35" i="2"/>
  <c r="E34" i="2"/>
  <c r="I33" i="2"/>
  <c r="E33" i="2"/>
  <c r="E32" i="2"/>
  <c r="I31" i="2"/>
  <c r="E31" i="2"/>
  <c r="I30" i="2"/>
  <c r="E30" i="2"/>
  <c r="I29" i="2"/>
  <c r="E29" i="2"/>
  <c r="E28" i="2"/>
  <c r="I22" i="2"/>
  <c r="E22" i="2"/>
  <c r="I21" i="2"/>
  <c r="E21" i="2"/>
  <c r="I20" i="2"/>
  <c r="E20" i="2"/>
  <c r="I19" i="2"/>
  <c r="E19" i="2"/>
  <c r="I18" i="2"/>
  <c r="E18" i="2"/>
  <c r="I17" i="2"/>
  <c r="E17" i="2"/>
  <c r="I16" i="2"/>
  <c r="E16" i="2"/>
  <c r="I15" i="2"/>
  <c r="E15" i="2"/>
  <c r="I14" i="2"/>
  <c r="E14" i="2"/>
  <c r="I13" i="2"/>
  <c r="E13" i="2"/>
  <c r="H12" i="2"/>
  <c r="G12" i="2"/>
  <c r="F12" i="2"/>
  <c r="D12" i="2"/>
  <c r="C12" i="2"/>
  <c r="B12" i="2"/>
  <c r="G11" i="2" l="1"/>
  <c r="G10" i="2" s="1"/>
  <c r="B11" i="2"/>
  <c r="B10" i="2" s="1"/>
  <c r="D11" i="2"/>
  <c r="D10" i="2" s="1"/>
  <c r="C11" i="2"/>
  <c r="C10" i="2" s="1"/>
  <c r="I99" i="2"/>
  <c r="I12" i="2"/>
  <c r="E42" i="2"/>
  <c r="E99" i="2"/>
  <c r="F11" i="2"/>
  <c r="F10" i="2" s="1"/>
  <c r="E12" i="2"/>
  <c r="I42" i="2"/>
  <c r="H11" i="2"/>
  <c r="E10" i="2" l="1"/>
  <c r="E11" i="2"/>
  <c r="H10" i="2"/>
  <c r="I10" i="2" s="1"/>
  <c r="I11" i="2"/>
</calcChain>
</file>

<file path=xl/sharedStrings.xml><?xml version="1.0" encoding="utf-8"?>
<sst xmlns="http://schemas.openxmlformats.org/spreadsheetml/2006/main" count="2353" uniqueCount="307">
  <si>
    <t>MINISTERIO DE ECONOMÍA Y FINANZAS</t>
  </si>
  <si>
    <t>DIRECCIÓN DE PRESUPUESTO DE LA NACIÓN</t>
  </si>
  <si>
    <t>(En Millones de Balboas)</t>
  </si>
  <si>
    <t>Detalle</t>
  </si>
  <si>
    <t>Funcionamiento</t>
  </si>
  <si>
    <t>Inversión</t>
  </si>
  <si>
    <t>Ley</t>
  </si>
  <si>
    <t>Modificado</t>
  </si>
  <si>
    <t>Ejecutado</t>
  </si>
  <si>
    <t>Ejecución (%)</t>
  </si>
  <si>
    <t>Sector Público No Financiero</t>
  </si>
  <si>
    <t>Gobierno Central</t>
  </si>
  <si>
    <t>Ambiente</t>
  </si>
  <si>
    <t>Asamblea Nacional</t>
  </si>
  <si>
    <t>Comercio e Industrias</t>
  </si>
  <si>
    <t>Contraloría General de la República</t>
  </si>
  <si>
    <t>Desarrollo Agropecuario</t>
  </si>
  <si>
    <t>Fiscalía General de Cuentas</t>
  </si>
  <si>
    <t>Fiscalía General Electoral</t>
  </si>
  <si>
    <t>-</t>
  </si>
  <si>
    <t>Gobierno</t>
  </si>
  <si>
    <t>Obras Públicas</t>
  </si>
  <si>
    <t>Órgano Judicial</t>
  </si>
  <si>
    <t>Otros Gastos de la Administración</t>
  </si>
  <si>
    <t>Presidencia de la República</t>
  </si>
  <si>
    <t>Procuraduría de la Administración</t>
  </si>
  <si>
    <t>Procuraduría General de la Nación</t>
  </si>
  <si>
    <t>Relaciones Exteriores</t>
  </si>
  <si>
    <t>Salud</t>
  </si>
  <si>
    <t>Seguridad Pública</t>
  </si>
  <si>
    <t>Tribunal Administrativo Tributario</t>
  </si>
  <si>
    <t>Tribunal de Cuentas</t>
  </si>
  <si>
    <t>Tribunal Electoral</t>
  </si>
  <si>
    <t>Vivienda y Ordenamiento Territorial</t>
  </si>
  <si>
    <t>Servicio de la Deuda Pública</t>
  </si>
  <si>
    <t>Aduanas</t>
  </si>
  <si>
    <t>Aeronáutica Civil</t>
  </si>
  <si>
    <t>AIG</t>
  </si>
  <si>
    <t>AMP</t>
  </si>
  <si>
    <t>AMPYME</t>
  </si>
  <si>
    <t>ANATI</t>
  </si>
  <si>
    <t>ANTAI</t>
  </si>
  <si>
    <t>ARAP</t>
  </si>
  <si>
    <t>Aseo</t>
  </si>
  <si>
    <t>ASEP</t>
  </si>
  <si>
    <t>ATP</t>
  </si>
  <si>
    <t>ATTT</t>
  </si>
  <si>
    <t>AUPSA</t>
  </si>
  <si>
    <t>BDA</t>
  </si>
  <si>
    <t>BHN</t>
  </si>
  <si>
    <t>Bingos Nacionales</t>
  </si>
  <si>
    <t>CENETIM</t>
  </si>
  <si>
    <t>EGESA</t>
  </si>
  <si>
    <t>Gorgas</t>
  </si>
  <si>
    <t>IDAAN</t>
  </si>
  <si>
    <t>IDIAP</t>
  </si>
  <si>
    <t>IFARHU</t>
  </si>
  <si>
    <t>IMA</t>
  </si>
  <si>
    <t>INAC</t>
  </si>
  <si>
    <t>INADEH</t>
  </si>
  <si>
    <t>INAMU</t>
  </si>
  <si>
    <t>IPHE</t>
  </si>
  <si>
    <t>ISA</t>
  </si>
  <si>
    <t>Panamá-Pacífico</t>
  </si>
  <si>
    <t>PANDEPORTES</t>
  </si>
  <si>
    <t>Registro Público</t>
  </si>
  <si>
    <t>SENACYT</t>
  </si>
  <si>
    <t>SENADIS</t>
  </si>
  <si>
    <t>SENNIAF</t>
  </si>
  <si>
    <t>SERTV</t>
  </si>
  <si>
    <t>SIACAP</t>
  </si>
  <si>
    <t>Superintendencia de Bancos</t>
  </si>
  <si>
    <t>UDELAS</t>
  </si>
  <si>
    <t>UMIP</t>
  </si>
  <si>
    <t>UNACHI</t>
  </si>
  <si>
    <t>UP</t>
  </si>
  <si>
    <t>Zona Franca de Barú</t>
  </si>
  <si>
    <t>Zona Libre de Colón</t>
  </si>
  <si>
    <t>Defensoría del Pueblo</t>
  </si>
  <si>
    <t>Desarrollo Social</t>
  </si>
  <si>
    <t>ACODECO</t>
  </si>
  <si>
    <t>Lotería Nacional de Beneficencia</t>
  </si>
  <si>
    <t>Pasaportes</t>
  </si>
  <si>
    <t>UTP</t>
  </si>
  <si>
    <t>AITSA</t>
  </si>
  <si>
    <t>BNP</t>
  </si>
  <si>
    <t>CA</t>
  </si>
  <si>
    <t>ENA</t>
  </si>
  <si>
    <t>ETESA</t>
  </si>
  <si>
    <t>Economía y Finanzas</t>
  </si>
  <si>
    <t>IPACOOP</t>
  </si>
  <si>
    <t>Sector Público</t>
  </si>
  <si>
    <t>Resto del Sector Púbico No Financiero</t>
  </si>
  <si>
    <t>Resto del Sector Público</t>
  </si>
  <si>
    <t>Bomberos</t>
  </si>
  <si>
    <t>Cadena de Frío</t>
  </si>
  <si>
    <t>Transporte Masivo de Panamá, S.A.</t>
  </si>
  <si>
    <t>Contrataciones Públicas</t>
  </si>
  <si>
    <t>Tribunal Adm. de Contrat. Públicas</t>
  </si>
  <si>
    <r>
      <t>Ejecutado</t>
    </r>
    <r>
      <rPr>
        <b/>
        <i/>
        <vertAlign val="superscript"/>
        <sz val="11"/>
        <rFont val="Calibri"/>
        <family val="2"/>
        <scheme val="minor"/>
      </rPr>
      <t>*</t>
    </r>
  </si>
  <si>
    <t>FUNCIONAMIENTO</t>
  </si>
  <si>
    <t>Modif.</t>
  </si>
  <si>
    <t>INVERSIÓN</t>
  </si>
  <si>
    <t>ASAMBLEA NACIONAL</t>
  </si>
  <si>
    <t>CONTRALORÍA GENERAL DE LA REPÚBLICA</t>
  </si>
  <si>
    <t>PRESIDENCIA DE LA REPÚBLICA</t>
  </si>
  <si>
    <t>MINISTERIO DE RELACIONES EXTERIORES</t>
  </si>
  <si>
    <t>MINISTERIO DE EDUCACIÓN</t>
  </si>
  <si>
    <t>MINISTERIO DE COMERCIO E INDUSTRIAS</t>
  </si>
  <si>
    <t>MINISTERIO DE OBRAS PÚBLICAS</t>
  </si>
  <si>
    <t>MINISTERIO DE DESARROLLO AGROPECUARIO</t>
  </si>
  <si>
    <r>
      <t>Educación</t>
    </r>
    <r>
      <rPr>
        <vertAlign val="superscript"/>
        <sz val="11"/>
        <color theme="1"/>
        <rFont val="Calibri"/>
        <family val="2"/>
        <scheme val="minor"/>
      </rPr>
      <t xml:space="preserve"> 1</t>
    </r>
  </si>
  <si>
    <t>MINISTERIO DE SALUD</t>
  </si>
  <si>
    <t>MINISTERIO DE TRABAJO Y DESARROLLO LABORAL</t>
  </si>
  <si>
    <t>MINISTERIO DE VIVIENDA Y ORDENAMIENTO TERRITORIAL</t>
  </si>
  <si>
    <t>MINISTERIO DE GOBIERNO</t>
  </si>
  <si>
    <t>MINISTERIO DE SEGURIDAD PÚBLICA</t>
  </si>
  <si>
    <t>MINISTERIO DE DESARROLLO SOCIAL</t>
  </si>
  <si>
    <t>TRIBUNAL ADMINISTRATIVO TRIBUTARIO</t>
  </si>
  <si>
    <t>MINISTERIO DE AMBIENTE</t>
  </si>
  <si>
    <t>ÓRGANO JUDICIAL</t>
  </si>
  <si>
    <t>PROCURADURÍA GENERAL DE LA NACIÓN</t>
  </si>
  <si>
    <t>TRIBUNAL ELECTORAL</t>
  </si>
  <si>
    <t>PROCURADURÍA DE LA ADMINISTRACIÓN</t>
  </si>
  <si>
    <t>TRIBUNAL DE CUENTAS</t>
  </si>
  <si>
    <t>FISCALÍA GENERAL DE CUENTAS</t>
  </si>
  <si>
    <t>FISCALÍA GENERAL ELECTORAL</t>
  </si>
  <si>
    <t>DEFENSORÍA DEL PUEBLO</t>
  </si>
  <si>
    <r>
      <t xml:space="preserve">Trabajo y Desarrollo Laboral </t>
    </r>
    <r>
      <rPr>
        <vertAlign val="superscript"/>
        <sz val="11"/>
        <color theme="1"/>
        <rFont val="Calibri"/>
        <family val="2"/>
        <scheme val="minor"/>
      </rPr>
      <t>1</t>
    </r>
  </si>
  <si>
    <t>OTROS GASTOS DE LA ADMINISTRACIÓN</t>
  </si>
  <si>
    <t>AUTORIDAD DE LA MICRO, PEQUEÑA Y MEDIANA EMPRESA</t>
  </si>
  <si>
    <t>AUTORIDAD DEL TRÁNSITO Y TRANSPORTE TERRESTRE</t>
  </si>
  <si>
    <t>AUTORIDAD NACIONAL DE LOS SERVICIOS PÚBLICOS</t>
  </si>
  <si>
    <t>SERVICIO DE LA DEUDA PÚBLICA</t>
  </si>
  <si>
    <t>AUTORIDAD NACIONAL DE ADMINISTRACIÓN DE TIERRAS</t>
  </si>
  <si>
    <r>
      <t xml:space="preserve">Servicio de la Deuda Pública </t>
    </r>
    <r>
      <rPr>
        <vertAlign val="superscript"/>
        <sz val="11"/>
        <color rgb="FF000000"/>
        <rFont val="Calibri"/>
        <family val="2"/>
        <scheme val="minor"/>
      </rPr>
      <t>2</t>
    </r>
  </si>
  <si>
    <t>AUTORIDAD NACIONAL DE ADUANAS</t>
  </si>
  <si>
    <t>Instituciones Descentralizadas</t>
  </si>
  <si>
    <t>CAJA DE SEGURO SOCIAL</t>
  </si>
  <si>
    <t>INSTITUTO CONMEMORATIVO GORGAS DE ESTUDIOS DE LA SALUD</t>
  </si>
  <si>
    <t>AUTORIDAD DE PROTECCION AL CONSUMIDOR Y DEFENSA DE LA COMPETENCIA</t>
  </si>
  <si>
    <t>SECRETARÍA NACIONAL DE DISCAPACIDAD</t>
  </si>
  <si>
    <t>INST. DE INVESTIGACIONES AGROPECUARIAS</t>
  </si>
  <si>
    <t>AUTORIDAD DE LOS RECURSOS ACUÁTICOS DE PANAMÁ</t>
  </si>
  <si>
    <t>CENTRO NACIONAL DE ESTUDIOS EN TÉCNICAS DE IMÁGENES MOLECULARES</t>
  </si>
  <si>
    <t>DIRECCIÓN GENERAL DE CONTRATACIONES PÚBLICAS</t>
  </si>
  <si>
    <t>INSTITUTO NACIONAL DE CULTURA</t>
  </si>
  <si>
    <t>CONSEJO DE ADMINISTRACIÓN DEL SIACAP</t>
  </si>
  <si>
    <t>SISTEMA ESTATAL DE RADIO Y TELEVISIÓN</t>
  </si>
  <si>
    <t>SECRETARÍA NACIONAL DE CIENCIA, TECNOLOGÍA E INNOVACIÓN</t>
  </si>
  <si>
    <t>INSTITUTO NACIONAL DE LA MUJER</t>
  </si>
  <si>
    <t>AUTORIDAD PANAMEÑA DE SEGURIDAD DE ALIMENTOS</t>
  </si>
  <si>
    <t>SECRETARÍA NACIONAL DE NIÑEZ, ADOLESCENCIA Y FAMILIA</t>
  </si>
  <si>
    <t>INSTITUTO PANAMEÑO DE DEPORTES</t>
  </si>
  <si>
    <t>INSTITUTO NAL. DE FORMACIÓN PROF.Y CAP. PARA EL DESARROLLO HUMANO</t>
  </si>
  <si>
    <t>INSTITUTO PANAMEÑO DE HABILITACIÓN ESPECIAL</t>
  </si>
  <si>
    <t>TRIBUNAL ADMINISTRATIVO DE CONTRATACIONES PÚBLICAS</t>
  </si>
  <si>
    <t>AUTORIDAD DE PASAPORTES DE PANAMÁ</t>
  </si>
  <si>
    <t>INSTITUTO PANAMEÑO AUTÓNOMO COOPERATIVO</t>
  </si>
  <si>
    <t>AUTORIDAD DE TURISMO DE PANAMÁ</t>
  </si>
  <si>
    <t>AUTORIDAD NACIONAL PARA LA INNOVACIÓN GUBERNAMENTAL</t>
  </si>
  <si>
    <r>
      <t xml:space="preserve">Caja de Seguro Social </t>
    </r>
    <r>
      <rPr>
        <vertAlign val="superscript"/>
        <sz val="11"/>
        <color theme="1"/>
        <rFont val="Calibri"/>
        <family val="2"/>
        <scheme val="minor"/>
      </rPr>
      <t>3</t>
    </r>
  </si>
  <si>
    <t>REGISTRO PÚBLICO DE PANAMÁ</t>
  </si>
  <si>
    <t>BENEMÉRITO CUERPO DE BOMBEROS DE LA REPÚBLICA DE PANAMÁ</t>
  </si>
  <si>
    <t>UNIVERSIDAD AUTÓNOMA DE CHIRIQUÍ</t>
  </si>
  <si>
    <t>UNIVERSIDAD DE PANAMÁ</t>
  </si>
  <si>
    <t>UNIVERSIDAD MARÍTIMA INTERNACIONAL DE PANAMÁ</t>
  </si>
  <si>
    <t>UNIVERSIDAD ESPECIALIZADA DE LAS AMÉRICAS</t>
  </si>
  <si>
    <t>UNIVERSIDAD TECNOLÓGICA DE PANAMÁ</t>
  </si>
  <si>
    <t>AEROPUERTO INTERNACIONAL DE TOCUMEN, S.A.</t>
  </si>
  <si>
    <t>AUTORIDAD MARÍTIMA DE PANAMÁ</t>
  </si>
  <si>
    <t>AUTORIDAD AERONÁUTICA CIVIL</t>
  </si>
  <si>
    <t>AUTORIDAD NACIONAL DE TRANSPARENCIA Y ACCESO A LA INFORMACIÓN</t>
  </si>
  <si>
    <t>INST. DE ACUEDUCTOS Y ALCANTARILLADOS NACIONALES</t>
  </si>
  <si>
    <t>INSTITUTO DE MERCADEO AGROPECUARIO</t>
  </si>
  <si>
    <t>EMPRESA DE GENERACIÓN ELÉCTRICA, S.A.</t>
  </si>
  <si>
    <t>EMPRESA DE TRANSMISIÓN ELÉCTRICA, S.A.</t>
  </si>
  <si>
    <t>EMPRESA MERCADOS NACIONALES DE LA CADENA DE FRÍO</t>
  </si>
  <si>
    <t>EMPRESA METRO DE PANAMÁ, S.A.</t>
  </si>
  <si>
    <r>
      <t xml:space="preserve">Metro de Panamá, S.A. </t>
    </r>
    <r>
      <rPr>
        <vertAlign val="superscript"/>
        <sz val="11"/>
        <color theme="1"/>
        <rFont val="Calibri"/>
        <family val="2"/>
        <scheme val="minor"/>
      </rPr>
      <t>4</t>
    </r>
  </si>
  <si>
    <t>TRANSPORTE MASIVO DE PANAMÁ, S.A.</t>
  </si>
  <si>
    <t>ZONA FRANCA DE BARÚ</t>
  </si>
  <si>
    <t>LOTERÍA NACIONAL DE BENEFICENCIA</t>
  </si>
  <si>
    <t>ZONA LIBRE DE COLÓN</t>
  </si>
  <si>
    <t>AGENCIA PANAMÁ-PACÍFICO</t>
  </si>
  <si>
    <t>BINGOS NACIONALES</t>
  </si>
  <si>
    <t>AUTORIDAD DE ASEO URBANO Y DOMICILIARIO</t>
  </si>
  <si>
    <t>SUPERINTENDENCIA DE BANCOS</t>
  </si>
  <si>
    <t>SUPERINTENDENCIA DE SEGUROS  Y REASEGUROS</t>
  </si>
  <si>
    <t>BANCO DE DESARROLLO AGROPECUARIO</t>
  </si>
  <si>
    <t>BANCO HIPOTECARIO NACIONAL</t>
  </si>
  <si>
    <t>EMPRESA NACIONAL DE AUTOPISTAS, S.A.</t>
  </si>
  <si>
    <t>BANCO NACIONAL DE PANAMÁ</t>
  </si>
  <si>
    <t>CAJA DE AHORROS</t>
  </si>
  <si>
    <t>Superint. de Seguros y Reaseguros</t>
  </si>
  <si>
    <t>SUPERINTENDENCIA DEL MERCADO DE VALORES</t>
  </si>
  <si>
    <t>Superint. de Mercado de Valores</t>
  </si>
  <si>
    <t>INSTITUTO DE SEGURO AGROPECUARIO</t>
  </si>
  <si>
    <t>Caja de Seguro Social</t>
  </si>
  <si>
    <t>CSS FINANCIERA</t>
  </si>
  <si>
    <r>
      <t xml:space="preserve">EJECUCIÓN </t>
    </r>
    <r>
      <rPr>
        <b/>
        <u/>
        <sz val="11"/>
        <color theme="1"/>
        <rFont val="Calibri"/>
        <family val="2"/>
        <scheme val="minor"/>
      </rPr>
      <t>PRELIMINAR</t>
    </r>
    <r>
      <rPr>
        <b/>
        <sz val="11"/>
        <color theme="1"/>
        <rFont val="Calibri"/>
        <family val="2"/>
        <scheme val="minor"/>
      </rPr>
      <t xml:space="preserve"> DEL PRESUPUESTO MODIFICADO DE FUNCIONAMIENTO E INVERSIONES                                                         </t>
    </r>
  </si>
  <si>
    <t>Fuente: Información del Consolidado de SIAFPA.</t>
  </si>
  <si>
    <t>* Ejecutado = suma del Gasto Devengado y el Pasivo Contingente.</t>
  </si>
  <si>
    <t>Nota: Toda la información contenida en este informe es preliminar.</t>
  </si>
  <si>
    <t>Ejecutado *</t>
  </si>
  <si>
    <r>
      <t xml:space="preserve">Ejecutado </t>
    </r>
    <r>
      <rPr>
        <b/>
        <vertAlign val="superscript"/>
        <sz val="11"/>
        <rFont val="Calibri"/>
        <family val="2"/>
        <scheme val="minor"/>
      </rPr>
      <t>*</t>
    </r>
  </si>
  <si>
    <t>Tribunal Administrativo de la F.P.</t>
  </si>
  <si>
    <t>ITSE</t>
  </si>
  <si>
    <t>INSTITUTO TÉCNICO SUPERIOR ESPECIALIZADO</t>
  </si>
  <si>
    <t>TRIBUNAL ADMINISTRATIVO DE LA FUNCIÓN PUBLICA</t>
  </si>
  <si>
    <t>Ministerio de Relaciones Exteriores</t>
  </si>
  <si>
    <t>Ministerio de Educación</t>
  </si>
  <si>
    <t>Ministerio de Comercio e Industrias</t>
  </si>
  <si>
    <t>Ministerio de Obras Públicas</t>
  </si>
  <si>
    <t>Ministerio de Desarrollo Agropecuario</t>
  </si>
  <si>
    <t>Ministerio de Salud</t>
  </si>
  <si>
    <t>Ministerio de Trabajo y Des. Laboral</t>
  </si>
  <si>
    <t>Minist. de Vivienda y Ord. Territorial</t>
  </si>
  <si>
    <t>Ministerio de Economía y Finanzas</t>
  </si>
  <si>
    <t>Ministerio de Gobierno</t>
  </si>
  <si>
    <t>Ministerio de Seguridad Pública</t>
  </si>
  <si>
    <t>Ministerio de Desarrollo Social</t>
  </si>
  <si>
    <t>Ministerio de Ambiente</t>
  </si>
  <si>
    <t>Ministerio de Cultura</t>
  </si>
  <si>
    <t>Tribunal Adm. de la Función Pública</t>
  </si>
  <si>
    <t>Autoridad Micro, Peq. y Med. Empresa</t>
  </si>
  <si>
    <t>Autoridad Tránsito y Transp. Terrestre</t>
  </si>
  <si>
    <t>Autoridad Nac. de los Serv. Públicos</t>
  </si>
  <si>
    <t>Autoridad Nac. de Administr. de Tierras</t>
  </si>
  <si>
    <t>Autoridad Nacional de Aduanas</t>
  </si>
  <si>
    <t>Inst. Conm. Gorgas de Est. de la Salud</t>
  </si>
  <si>
    <t>Autor. Prot. al Cons. y Def. de la Comp.</t>
  </si>
  <si>
    <t>Consejo de Administración del SIACAP</t>
  </si>
  <si>
    <t>Secretaría Nacional de Discapacidad</t>
  </si>
  <si>
    <t>Autoridad Pan. de Seg. de Alimentos</t>
  </si>
  <si>
    <t>Instituto de Investig. Agropecuarias</t>
  </si>
  <si>
    <t>Autoridad de los Rec. Acuát. de Panamá</t>
  </si>
  <si>
    <t>Dirección General de Contr. Públicas</t>
  </si>
  <si>
    <t>Sistema Estatal de Radio y Televisión</t>
  </si>
  <si>
    <t>Secret. Nac. de Ciencia, Tecnol. e Innov.</t>
  </si>
  <si>
    <t>Instituto Nacional de la Mujer</t>
  </si>
  <si>
    <t>Secret. Nac. de Niñez, Adoles. y Familia</t>
  </si>
  <si>
    <t>Instituto Panameño de Deportes</t>
  </si>
  <si>
    <t>Instituto Técnico Superior Especializado</t>
  </si>
  <si>
    <t>Instituto Pan. de Habilitación Especial</t>
  </si>
  <si>
    <t>Autoridad de Pasaportes de Panamá</t>
  </si>
  <si>
    <t>Instituto Pan. Autónomo Cooperativo</t>
  </si>
  <si>
    <t>Autoridad de Turismo de Panamá</t>
  </si>
  <si>
    <t>Autor. Nac. para Innov. Gubernamental</t>
  </si>
  <si>
    <t>Registro Público de Panamá</t>
  </si>
  <si>
    <t>Autor. Nac. Transp. y Acceso a la Info.</t>
  </si>
  <si>
    <t>Benem. Cuerpo Bomberos de Panamá</t>
  </si>
  <si>
    <t>Universidad Autónoma de Chiriquí</t>
  </si>
  <si>
    <t>Universidad de Panamá</t>
  </si>
  <si>
    <t>Universidad Marít. Internac. de Panamá</t>
  </si>
  <si>
    <t>Universidad Especial. de las Américas</t>
  </si>
  <si>
    <t>Universidad Tecnológica de Panamá</t>
  </si>
  <si>
    <t>Autoridad Marítima de Panamá</t>
  </si>
  <si>
    <t>Autoridad Aeronáutica Civil</t>
  </si>
  <si>
    <t>Instituto de Mercadeo Agropecuario</t>
  </si>
  <si>
    <t>Empresa de Generación Eléctrica, S.A.</t>
  </si>
  <si>
    <t>Empresa Mer. Nac. de Cadena de Frío</t>
  </si>
  <si>
    <t>Agencia Panamá-Pacífico</t>
  </si>
  <si>
    <t>Autoridad de Aseo Urb. y Domic.</t>
  </si>
  <si>
    <t>Siuperintendencia de Bancos</t>
  </si>
  <si>
    <t>Banco de Desarrollo Agropecuario</t>
  </si>
  <si>
    <t>Banco Hipotecario Nacional</t>
  </si>
  <si>
    <t>Superint. del Mercado de Valores</t>
  </si>
  <si>
    <t>Instituto de Seguro Agropecuario</t>
  </si>
  <si>
    <t>Aeropuerto Internac. de Tocumen, S.A.</t>
  </si>
  <si>
    <t>Empresa Nacional de Autopistas</t>
  </si>
  <si>
    <t>Empresa de Transmisión Eléctrica, S.A.</t>
  </si>
  <si>
    <t>Banco Nacional de Panamá</t>
  </si>
  <si>
    <t>Caja de Ahorros</t>
  </si>
  <si>
    <t>DEL SECTOR PÚBLICO, SIN TRANSFERENCIAS INTERINSTITUCIONALES</t>
  </si>
  <si>
    <t>1. No se incluyen las inversiones financieras de la Caja de Seguro Social.</t>
  </si>
  <si>
    <t>3. Sólo incluye las Inversiones Financieras de la Caja de Seguro Social.</t>
  </si>
  <si>
    <t>Inst. Nac. de Form. Prof. y Cap. p. Des. Hum.</t>
  </si>
  <si>
    <r>
      <t xml:space="preserve">Caja de Seguro Social </t>
    </r>
    <r>
      <rPr>
        <vertAlign val="superscript"/>
        <sz val="9"/>
        <color theme="1"/>
        <rFont val="Calibri"/>
        <family val="2"/>
        <scheme val="minor"/>
      </rPr>
      <t>(1)</t>
    </r>
  </si>
  <si>
    <r>
      <t xml:space="preserve">Empresa Metro de Panamá, S.A. </t>
    </r>
    <r>
      <rPr>
        <vertAlign val="superscript"/>
        <sz val="9"/>
        <color theme="1"/>
        <rFont val="Calibri"/>
        <family val="2"/>
        <scheme val="minor"/>
      </rPr>
      <t>(2)</t>
    </r>
  </si>
  <si>
    <r>
      <t xml:space="preserve">Caja de Seguro Social </t>
    </r>
    <r>
      <rPr>
        <vertAlign val="superscript"/>
        <sz val="9"/>
        <color theme="1"/>
        <rFont val="Calibri"/>
        <family val="2"/>
        <scheme val="minor"/>
      </rPr>
      <t>(3)</t>
    </r>
  </si>
  <si>
    <t>2. Ejecución del Metro de Panamá, S.A., al 31 de enero.</t>
  </si>
  <si>
    <t>AL 31 DE ENERO DE 2020</t>
  </si>
  <si>
    <t>Superintendencia de Sujetos No Financieros</t>
  </si>
  <si>
    <t>Empresa Metro de Panamá, S.A.</t>
  </si>
  <si>
    <t>AL 31 DE ENERO DE 2022</t>
  </si>
  <si>
    <t>Empresas Públicas</t>
  </si>
  <si>
    <t>Intermediarios Financieros</t>
  </si>
  <si>
    <t>Agencia Panameña de Alimentos</t>
  </si>
  <si>
    <t>Inst. de Innov. Agropecuaria de Panamá</t>
  </si>
  <si>
    <t>Autoridad Nac. de Descentralización</t>
  </si>
  <si>
    <t>Aut. para la Atrac. de Inv. y la Prom. de Exp.</t>
  </si>
  <si>
    <t>Inst. de Meteorol. e Hidrología de Panamá</t>
  </si>
  <si>
    <t>Caja de Seguro Social (Invers. Financieras)</t>
  </si>
  <si>
    <t>AL 28 DE FEBRERO DE 2022</t>
  </si>
  <si>
    <t>AL 31 DE MARZO DE 2022</t>
  </si>
  <si>
    <t>AL 30 DE ABRIL DE 2022</t>
  </si>
  <si>
    <t>AL 31 DE MAYO DE 2022</t>
  </si>
  <si>
    <t>Ministerio de Vivienda y Ord. Territorial</t>
  </si>
  <si>
    <t>Universidad Marítima Intnal. de Panamá</t>
  </si>
  <si>
    <t>AL 30 DE JUNIO DE 2022</t>
  </si>
  <si>
    <t>AL 31 DE JULIO DE 2022</t>
  </si>
  <si>
    <t>AL 31 DE AGOSTO DE 2022</t>
  </si>
  <si>
    <t>AL 30 DE SEPTIEMBRE DE 2022</t>
  </si>
  <si>
    <t>AL 31 DE OCTUBRE DE 2022</t>
  </si>
  <si>
    <t>AL 30 DE NOVIEMBRE DE 2022</t>
  </si>
  <si>
    <t>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</si>
</sst>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vertAlign val="superscript"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vertAlign val="superscript"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</cellStyleXfs>
  <cellXfs count="262">
    <xf numFmtId="0" fontId="0" fillId="0" borderId="0" xfId="0"/>
    <xf numFmtId="0" fontId="0" fillId="0" borderId="21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164" fontId="0" fillId="0" borderId="11" xfId="0" applyNumberFormat="1" applyBorder="1"/>
    <xf numFmtId="164" fontId="0" fillId="0" borderId="11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5" xfId="0" applyNumberFormat="1" applyBorder="1"/>
    <xf numFmtId="164" fontId="3" fillId="4" borderId="10" xfId="0" applyNumberFormat="1" applyFont="1" applyFill="1" applyBorder="1" applyAlignment="1" applyProtection="1">
      <alignment vertical="center" wrapText="1"/>
    </xf>
    <xf numFmtId="164" fontId="3" fillId="4" borderId="1" xfId="0" applyNumberFormat="1" applyFont="1" applyFill="1" applyBorder="1" applyAlignment="1" applyProtection="1">
      <alignment vertical="center" wrapText="1"/>
    </xf>
    <xf numFmtId="164" fontId="0" fillId="0" borderId="12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3" fillId="4" borderId="10" xfId="0" applyNumberFormat="1" applyFont="1" applyFill="1" applyBorder="1" applyAlignment="1" applyProtection="1">
      <alignment horizontal="right" vertical="center" wrapText="1"/>
    </xf>
    <xf numFmtId="164" fontId="3" fillId="4" borderId="1" xfId="0" applyNumberFormat="1" applyFont="1" applyFill="1" applyBorder="1" applyAlignment="1" applyProtection="1">
      <alignment horizontal="right" vertical="center" wrapText="1"/>
    </xf>
    <xf numFmtId="165" fontId="0" fillId="0" borderId="6" xfId="1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/>
    <xf numFmtId="164" fontId="2" fillId="3" borderId="37" xfId="0" applyNumberFormat="1" applyFont="1" applyFill="1" applyBorder="1" applyAlignment="1" applyProtection="1">
      <alignment horizontal="right" vertical="center" wrapText="1"/>
    </xf>
    <xf numFmtId="164" fontId="2" fillId="3" borderId="34" xfId="0" applyNumberFormat="1" applyFont="1" applyFill="1" applyBorder="1" applyAlignment="1" applyProtection="1">
      <alignment horizontal="right" vertical="center" wrapText="1"/>
    </xf>
    <xf numFmtId="165" fontId="2" fillId="3" borderId="35" xfId="1" applyNumberFormat="1" applyFont="1" applyFill="1" applyBorder="1" applyAlignment="1">
      <alignment horizontal="right" vertical="center" wrapText="1"/>
    </xf>
    <xf numFmtId="165" fontId="3" fillId="4" borderId="2" xfId="1" applyNumberFormat="1" applyFont="1" applyFill="1" applyBorder="1" applyAlignment="1">
      <alignment horizontal="right" vertical="center" wrapText="1"/>
    </xf>
    <xf numFmtId="165" fontId="0" fillId="0" borderId="15" xfId="1" applyNumberFormat="1" applyFont="1" applyBorder="1" applyAlignment="1">
      <alignment horizontal="right" wrapText="1"/>
    </xf>
    <xf numFmtId="165" fontId="0" fillId="0" borderId="8" xfId="1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165" fontId="0" fillId="0" borderId="8" xfId="0" applyNumberFormat="1" applyFill="1" applyBorder="1" applyAlignment="1">
      <alignment horizontal="right"/>
    </xf>
    <xf numFmtId="164" fontId="0" fillId="0" borderId="11" xfId="0" applyNumberFormat="1" applyFill="1" applyBorder="1"/>
    <xf numFmtId="164" fontId="0" fillId="0" borderId="5" xfId="0" applyNumberFormat="1" applyFill="1" applyBorder="1"/>
    <xf numFmtId="0" fontId="3" fillId="4" borderId="19" xfId="0" applyFont="1" applyFill="1" applyBorder="1" applyAlignment="1" applyProtection="1">
      <alignment horizontal="justify" vertical="distributed" wrapText="1"/>
      <protection locked="0"/>
    </xf>
    <xf numFmtId="0" fontId="3" fillId="5" borderId="19" xfId="0" applyFont="1" applyFill="1" applyBorder="1" applyAlignment="1" applyProtection="1">
      <alignment vertical="center" wrapText="1"/>
      <protection locked="0"/>
    </xf>
    <xf numFmtId="164" fontId="3" fillId="5" borderId="34" xfId="0" applyNumberFormat="1" applyFont="1" applyFill="1" applyBorder="1" applyAlignment="1" applyProtection="1">
      <alignment vertical="center" wrapText="1"/>
    </xf>
    <xf numFmtId="164" fontId="3" fillId="5" borderId="37" xfId="0" applyNumberFormat="1" applyFont="1" applyFill="1" applyBorder="1" applyAlignment="1" applyProtection="1">
      <alignment horizontal="right" vertical="center" wrapText="1"/>
    </xf>
    <xf numFmtId="164" fontId="3" fillId="5" borderId="34" xfId="0" applyNumberFormat="1" applyFont="1" applyFill="1" applyBorder="1" applyAlignment="1" applyProtection="1">
      <alignment horizontal="right" vertical="center" wrapText="1"/>
    </xf>
    <xf numFmtId="165" fontId="3" fillId="5" borderId="35" xfId="1" applyNumberFormat="1" applyFont="1" applyFill="1" applyBorder="1" applyAlignment="1">
      <alignment horizontal="right" vertical="center" wrapText="1"/>
    </xf>
    <xf numFmtId="164" fontId="0" fillId="0" borderId="14" xfId="0" applyNumberFormat="1" applyBorder="1" applyProtection="1">
      <protection locked="0"/>
    </xf>
    <xf numFmtId="164" fontId="0" fillId="0" borderId="16" xfId="0" applyNumberFormat="1" applyBorder="1" applyProtection="1">
      <protection locked="0"/>
    </xf>
    <xf numFmtId="164" fontId="0" fillId="0" borderId="11" xfId="0" applyNumberFormat="1" applyBorder="1" applyProtection="1">
      <protection locked="0"/>
    </xf>
    <xf numFmtId="164" fontId="0" fillId="0" borderId="5" xfId="0" applyNumberFormat="1" applyBorder="1" applyProtection="1">
      <protection locked="0"/>
    </xf>
    <xf numFmtId="164" fontId="0" fillId="0" borderId="12" xfId="0" applyNumberFormat="1" applyBorder="1" applyProtection="1">
      <protection locked="0"/>
    </xf>
    <xf numFmtId="164" fontId="0" fillId="0" borderId="7" xfId="0" applyNumberFormat="1" applyBorder="1" applyProtection="1">
      <protection locked="0"/>
    </xf>
    <xf numFmtId="164" fontId="0" fillId="0" borderId="14" xfId="0" applyNumberFormat="1" applyBorder="1"/>
    <xf numFmtId="164" fontId="0" fillId="0" borderId="16" xfId="0" applyNumberFormat="1" applyBorder="1"/>
    <xf numFmtId="164" fontId="0" fillId="0" borderId="18" xfId="0" applyNumberFormat="1" applyBorder="1"/>
    <xf numFmtId="164" fontId="0" fillId="0" borderId="31" xfId="0" applyNumberFormat="1" applyBorder="1"/>
    <xf numFmtId="164" fontId="0" fillId="0" borderId="12" xfId="0" applyNumberFormat="1" applyBorder="1"/>
    <xf numFmtId="164" fontId="0" fillId="0" borderId="7" xfId="0" applyNumberFormat="1" applyBorder="1"/>
    <xf numFmtId="164" fontId="0" fillId="0" borderId="28" xfId="0" applyNumberFormat="1" applyBorder="1"/>
    <xf numFmtId="164" fontId="0" fillId="0" borderId="32" xfId="0" applyNumberFormat="1" applyBorder="1"/>
    <xf numFmtId="0" fontId="0" fillId="0" borderId="0" xfId="0"/>
    <xf numFmtId="0" fontId="0" fillId="0" borderId="0" xfId="0"/>
    <xf numFmtId="165" fontId="2" fillId="3" borderId="38" xfId="1" applyNumberFormat="1" applyFont="1" applyFill="1" applyBorder="1" applyAlignment="1">
      <alignment horizontal="right" vertical="center" wrapText="1"/>
    </xf>
    <xf numFmtId="165" fontId="3" fillId="5" borderId="38" xfId="1" applyNumberFormat="1" applyFont="1" applyFill="1" applyBorder="1" applyAlignment="1">
      <alignment horizontal="right" vertical="center" wrapText="1"/>
    </xf>
    <xf numFmtId="165" fontId="3" fillId="4" borderId="27" xfId="1" applyNumberFormat="1" applyFont="1" applyFill="1" applyBorder="1" applyAlignment="1">
      <alignment horizontal="right" vertical="center" wrapText="1"/>
    </xf>
    <xf numFmtId="165" fontId="0" fillId="0" borderId="24" xfId="1" applyNumberFormat="1" applyFont="1" applyBorder="1" applyAlignment="1">
      <alignment horizontal="right" wrapText="1"/>
    </xf>
    <xf numFmtId="165" fontId="0" fillId="0" borderId="25" xfId="1" applyNumberFormat="1" applyFont="1" applyBorder="1" applyAlignment="1">
      <alignment horizontal="right" wrapText="1"/>
    </xf>
    <xf numFmtId="165" fontId="0" fillId="0" borderId="26" xfId="1" applyNumberFormat="1" applyFont="1" applyBorder="1" applyAlignment="1">
      <alignment horizontal="right" wrapText="1"/>
    </xf>
    <xf numFmtId="165" fontId="0" fillId="0" borderId="30" xfId="1" applyNumberFormat="1" applyFont="1" applyBorder="1" applyAlignment="1">
      <alignment horizontal="right" wrapText="1"/>
    </xf>
    <xf numFmtId="165" fontId="0" fillId="0" borderId="29" xfId="1" applyNumberFormat="1" applyFont="1" applyBorder="1" applyAlignment="1">
      <alignment horizontal="right" wrapText="1"/>
    </xf>
    <xf numFmtId="164" fontId="0" fillId="0" borderId="11" xfId="0" applyNumberForma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11" xfId="0" applyNumberFormat="1" applyBorder="1" applyAlignment="1" applyProtection="1">
      <alignment horizontal="right"/>
      <protection locked="0"/>
    </xf>
    <xf numFmtId="164" fontId="0" fillId="0" borderId="5" xfId="0" applyNumberFormat="1" applyBorder="1" applyAlignment="1" applyProtection="1">
      <alignment horizontal="right"/>
      <protection locked="0"/>
    </xf>
    <xf numFmtId="164" fontId="3" fillId="4" borderId="36" xfId="0" applyNumberFormat="1" applyFont="1" applyFill="1" applyBorder="1" applyAlignment="1" applyProtection="1">
      <alignment horizontal="right" vertical="center" wrapText="1"/>
    </xf>
    <xf numFmtId="164" fontId="3" fillId="4" borderId="34" xfId="0" applyNumberFormat="1" applyFont="1" applyFill="1" applyBorder="1" applyAlignment="1" applyProtection="1">
      <alignment horizontal="right" vertical="center" wrapText="1"/>
    </xf>
    <xf numFmtId="165" fontId="3" fillId="4" borderId="35" xfId="1" applyNumberFormat="1" applyFont="1" applyFill="1" applyBorder="1" applyAlignment="1">
      <alignment horizontal="right" vertical="center" wrapText="1"/>
    </xf>
    <xf numFmtId="164" fontId="3" fillId="5" borderId="9" xfId="0" applyNumberFormat="1" applyFont="1" applyFill="1" applyBorder="1" applyAlignment="1" applyProtection="1">
      <alignment vertical="center" wrapText="1"/>
    </xf>
    <xf numFmtId="164" fontId="3" fillId="5" borderId="3" xfId="0" applyNumberFormat="1" applyFont="1" applyFill="1" applyBorder="1" applyAlignment="1" applyProtection="1">
      <alignment vertical="center" wrapText="1"/>
    </xf>
    <xf numFmtId="165" fontId="3" fillId="5" borderId="4" xfId="1" applyNumberFormat="1" applyFont="1" applyFill="1" applyBorder="1" applyAlignment="1">
      <alignment horizontal="right" vertical="center" wrapText="1"/>
    </xf>
    <xf numFmtId="164" fontId="3" fillId="5" borderId="36" xfId="0" applyNumberFormat="1" applyFont="1" applyFill="1" applyBorder="1" applyAlignment="1" applyProtection="1">
      <alignment vertical="center" wrapText="1"/>
    </xf>
    <xf numFmtId="0" fontId="2" fillId="3" borderId="19" xfId="0" applyFont="1" applyFill="1" applyBorder="1" applyAlignment="1" applyProtection="1">
      <alignment horizontal="left" vertical="center" wrapText="1"/>
      <protection locked="0"/>
    </xf>
    <xf numFmtId="0" fontId="3" fillId="5" borderId="19" xfId="0" applyFont="1" applyFill="1" applyBorder="1" applyAlignment="1" applyProtection="1">
      <alignment horizontal="left" vertical="center" wrapText="1"/>
      <protection locked="0"/>
    </xf>
    <xf numFmtId="0" fontId="3" fillId="4" borderId="19" xfId="0" applyFont="1" applyFill="1" applyBorder="1" applyAlignment="1" applyProtection="1">
      <alignment horizontal="left" vertical="center" wrapText="1"/>
      <protection locked="0"/>
    </xf>
    <xf numFmtId="164" fontId="0" fillId="0" borderId="11" xfId="0" applyNumberFormat="1" applyFill="1" applyBorder="1" applyAlignment="1">
      <alignment horizontal="right"/>
    </xf>
    <xf numFmtId="164" fontId="0" fillId="0" borderId="5" xfId="0" applyNumberFormat="1" applyFill="1" applyBorder="1" applyAlignment="1">
      <alignment horizontal="right"/>
    </xf>
    <xf numFmtId="0" fontId="0" fillId="0" borderId="0" xfId="0" applyProtection="1">
      <protection locked="0"/>
    </xf>
    <xf numFmtId="0" fontId="0" fillId="0" borderId="0" xfId="0"/>
    <xf numFmtId="0" fontId="0" fillId="0" borderId="0" xfId="0" applyAlignment="1">
      <alignment wrapText="1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left" wrapText="1"/>
      <protection locked="0"/>
    </xf>
    <xf numFmtId="164" fontId="4" fillId="4" borderId="10" xfId="0" applyNumberFormat="1" applyFont="1" applyFill="1" applyBorder="1" applyAlignment="1">
      <alignment horizontal="right" wrapText="1"/>
    </xf>
    <xf numFmtId="164" fontId="4" fillId="4" borderId="1" xfId="0" applyNumberFormat="1" applyFont="1" applyFill="1" applyBorder="1" applyAlignment="1">
      <alignment horizontal="right" wrapText="1"/>
    </xf>
    <xf numFmtId="164" fontId="4" fillId="4" borderId="2" xfId="0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0" fontId="0" fillId="0" borderId="20" xfId="0" applyFill="1" applyBorder="1" applyAlignment="1" applyProtection="1">
      <alignment horizontal="left" wrapText="1"/>
      <protection locked="0"/>
    </xf>
    <xf numFmtId="164" fontId="0" fillId="0" borderId="15" xfId="0" applyNumberFormat="1" applyBorder="1"/>
    <xf numFmtId="164" fontId="0" fillId="0" borderId="40" xfId="0" applyNumberFormat="1" applyBorder="1"/>
    <xf numFmtId="0" fontId="0" fillId="0" borderId="21" xfId="0" applyBorder="1" applyAlignment="1" applyProtection="1">
      <alignment horizontal="left" wrapText="1"/>
      <protection locked="0"/>
    </xf>
    <xf numFmtId="164" fontId="0" fillId="0" borderId="6" xfId="0" applyNumberFormat="1" applyBorder="1"/>
    <xf numFmtId="164" fontId="0" fillId="0" borderId="41" xfId="0" applyNumberFormat="1" applyBorder="1"/>
    <xf numFmtId="0" fontId="0" fillId="0" borderId="0" xfId="0" applyAlignment="1" applyProtection="1">
      <protection locked="0"/>
    </xf>
    <xf numFmtId="0" fontId="6" fillId="0" borderId="21" xfId="0" applyFont="1" applyFill="1" applyBorder="1" applyAlignment="1">
      <alignment horizontal="left" wrapText="1"/>
    </xf>
    <xf numFmtId="0" fontId="0" fillId="0" borderId="21" xfId="0" applyFill="1" applyBorder="1" applyAlignment="1" applyProtection="1">
      <alignment horizontal="left" wrapText="1"/>
      <protection locked="0"/>
    </xf>
    <xf numFmtId="0" fontId="6" fillId="0" borderId="21" xfId="0" applyFont="1" applyBorder="1" applyAlignment="1">
      <alignment horizontal="left" wrapText="1"/>
    </xf>
    <xf numFmtId="164" fontId="0" fillId="0" borderId="41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41" xfId="0" applyNumberFormat="1" applyBorder="1" applyAlignment="1">
      <alignment horizontal="right" wrapText="1"/>
    </xf>
    <xf numFmtId="164" fontId="0" fillId="0" borderId="6" xfId="0" applyNumberFormat="1" applyBorder="1" applyAlignment="1" applyProtection="1">
      <alignment horizontal="right"/>
      <protection locked="0"/>
    </xf>
    <xf numFmtId="0" fontId="6" fillId="7" borderId="22" xfId="0" applyFont="1" applyFill="1" applyBorder="1" applyAlignment="1">
      <alignment horizontal="left" wrapText="1"/>
    </xf>
    <xf numFmtId="164" fontId="0" fillId="7" borderId="12" xfId="0" applyNumberFormat="1" applyFill="1" applyBorder="1"/>
    <xf numFmtId="164" fontId="0" fillId="7" borderId="7" xfId="0" applyNumberFormat="1" applyFill="1" applyBorder="1"/>
    <xf numFmtId="164" fontId="0" fillId="7" borderId="8" xfId="0" applyNumberFormat="1" applyFill="1" applyBorder="1"/>
    <xf numFmtId="164" fontId="0" fillId="0" borderId="42" xfId="0" applyNumberFormat="1" applyFill="1" applyBorder="1" applyAlignment="1">
      <alignment horizontal="right" wrapText="1"/>
    </xf>
    <xf numFmtId="164" fontId="0" fillId="0" borderId="31" xfId="0" applyNumberFormat="1" applyFill="1" applyBorder="1" applyAlignment="1" applyProtection="1">
      <alignment horizontal="right"/>
      <protection locked="0"/>
    </xf>
    <xf numFmtId="164" fontId="0" fillId="0" borderId="39" xfId="0" applyNumberFormat="1" applyFill="1" applyBorder="1" applyAlignment="1" applyProtection="1">
      <alignment horizontal="right"/>
      <protection locked="0"/>
    </xf>
    <xf numFmtId="164" fontId="3" fillId="4" borderId="37" xfId="0" applyNumberFormat="1" applyFont="1" applyFill="1" applyBorder="1" applyAlignment="1">
      <alignment horizontal="right" wrapText="1"/>
    </xf>
    <xf numFmtId="164" fontId="3" fillId="4" borderId="34" xfId="0" applyNumberFormat="1" applyFont="1" applyFill="1" applyBorder="1" applyAlignment="1">
      <alignment horizontal="right" wrapText="1"/>
    </xf>
    <xf numFmtId="164" fontId="3" fillId="4" borderId="38" xfId="0" applyNumberFormat="1" applyFont="1" applyFill="1" applyBorder="1" applyAlignment="1">
      <alignment horizontal="right" wrapText="1"/>
    </xf>
    <xf numFmtId="164" fontId="3" fillId="4" borderId="10" xfId="0" applyNumberFormat="1" applyFont="1" applyFill="1" applyBorder="1" applyAlignment="1">
      <alignment horizontal="right" wrapText="1"/>
    </xf>
    <xf numFmtId="164" fontId="3" fillId="4" borderId="1" xfId="0" applyNumberFormat="1" applyFont="1" applyFill="1" applyBorder="1" applyAlignment="1">
      <alignment horizontal="right" wrapText="1"/>
    </xf>
    <xf numFmtId="164" fontId="3" fillId="4" borderId="2" xfId="0" applyNumberFormat="1" applyFont="1" applyFill="1" applyBorder="1" applyAlignment="1">
      <alignment horizontal="right" wrapText="1"/>
    </xf>
    <xf numFmtId="0" fontId="0" fillId="0" borderId="20" xfId="0" applyBorder="1" applyAlignment="1" applyProtection="1">
      <alignment horizontal="left" wrapText="1"/>
      <protection locked="0"/>
    </xf>
    <xf numFmtId="164" fontId="0" fillId="6" borderId="41" xfId="0" applyNumberFormat="1" applyFill="1" applyBorder="1" applyProtection="1">
      <protection locked="0"/>
    </xf>
    <xf numFmtId="164" fontId="0" fillId="6" borderId="5" xfId="0" applyNumberFormat="1" applyFill="1" applyBorder="1" applyProtection="1">
      <protection locked="0"/>
    </xf>
    <xf numFmtId="164" fontId="0" fillId="6" borderId="6" xfId="0" applyNumberFormat="1" applyFill="1" applyBorder="1" applyProtection="1">
      <protection locked="0"/>
    </xf>
    <xf numFmtId="0" fontId="6" fillId="0" borderId="21" xfId="0" applyFont="1" applyBorder="1" applyAlignment="1">
      <alignment horizontal="justify" vertical="distributed" wrapText="1"/>
    </xf>
    <xf numFmtId="164" fontId="0" fillId="6" borderId="11" xfId="0" applyNumberFormat="1" applyFill="1" applyBorder="1" applyAlignment="1">
      <alignment horizontal="right"/>
    </xf>
    <xf numFmtId="164" fontId="0" fillId="6" borderId="5" xfId="0" applyNumberFormat="1" applyFill="1" applyBorder="1" applyAlignment="1">
      <alignment horizontal="right"/>
    </xf>
    <xf numFmtId="164" fontId="0" fillId="6" borderId="6" xfId="0" applyNumberFormat="1" applyFill="1" applyBorder="1" applyAlignment="1">
      <alignment horizontal="right"/>
    </xf>
    <xf numFmtId="164" fontId="0" fillId="6" borderId="41" xfId="0" applyNumberFormat="1" applyFill="1" applyBorder="1" applyAlignment="1">
      <alignment horizontal="right"/>
    </xf>
    <xf numFmtId="0" fontId="0" fillId="0" borderId="21" xfId="0" applyBorder="1" applyAlignment="1" applyProtection="1">
      <alignment horizontal="justify" vertical="distributed" wrapText="1" readingOrder="2"/>
      <protection locked="0"/>
    </xf>
    <xf numFmtId="0" fontId="0" fillId="0" borderId="21" xfId="0" applyBorder="1" applyAlignment="1" applyProtection="1">
      <alignment horizontal="justify" vertical="distributed" wrapText="1"/>
      <protection locked="0"/>
    </xf>
    <xf numFmtId="0" fontId="0" fillId="0" borderId="23" xfId="0" applyBorder="1" applyAlignment="1" applyProtection="1">
      <alignment horizontal="left" wrapText="1"/>
      <protection locked="0"/>
    </xf>
    <xf numFmtId="164" fontId="0" fillId="0" borderId="8" xfId="0" applyNumberFormat="1" applyBorder="1"/>
    <xf numFmtId="164" fontId="0" fillId="0" borderId="43" xfId="0" applyNumberFormat="1" applyBorder="1"/>
    <xf numFmtId="0" fontId="3" fillId="4" borderId="19" xfId="0" applyFont="1" applyFill="1" applyBorder="1" applyAlignment="1" applyProtection="1">
      <alignment wrapText="1"/>
      <protection locked="0"/>
    </xf>
    <xf numFmtId="164" fontId="3" fillId="4" borderId="10" xfId="0" applyNumberFormat="1" applyFont="1" applyFill="1" applyBorder="1" applyAlignment="1" applyProtection="1">
      <alignment wrapText="1"/>
    </xf>
    <xf numFmtId="164" fontId="3" fillId="4" borderId="1" xfId="0" applyNumberFormat="1" applyFont="1" applyFill="1" applyBorder="1" applyAlignment="1" applyProtection="1">
      <alignment wrapText="1"/>
    </xf>
    <xf numFmtId="164" fontId="3" fillId="4" borderId="2" xfId="0" applyNumberFormat="1" applyFont="1" applyFill="1" applyBorder="1" applyAlignment="1" applyProtection="1">
      <alignment wrapText="1"/>
    </xf>
    <xf numFmtId="164" fontId="0" fillId="0" borderId="24" xfId="0" applyNumberFormat="1" applyBorder="1" applyProtection="1">
      <protection locked="0"/>
    </xf>
    <xf numFmtId="164" fontId="0" fillId="0" borderId="15" xfId="0" applyNumberFormat="1" applyBorder="1" applyProtection="1">
      <protection locked="0"/>
    </xf>
    <xf numFmtId="164" fontId="0" fillId="0" borderId="25" xfId="0" applyNumberFormat="1" applyBorder="1" applyProtection="1">
      <protection locked="0"/>
    </xf>
    <xf numFmtId="164" fontId="0" fillId="0" borderId="6" xfId="0" applyNumberFormat="1" applyBorder="1" applyProtection="1">
      <protection locked="0"/>
    </xf>
    <xf numFmtId="164" fontId="0" fillId="6" borderId="11" xfId="0" applyNumberFormat="1" applyFill="1" applyBorder="1" applyProtection="1">
      <protection locked="0"/>
    </xf>
    <xf numFmtId="164" fontId="0" fillId="0" borderId="6" xfId="0" applyNumberFormat="1" applyFill="1" applyBorder="1" applyAlignment="1">
      <alignment horizontal="right"/>
    </xf>
    <xf numFmtId="164" fontId="0" fillId="0" borderId="30" xfId="0" applyNumberFormat="1" applyBorder="1" applyProtection="1">
      <protection locked="0"/>
    </xf>
    <xf numFmtId="164" fontId="0" fillId="0" borderId="8" xfId="0" applyNumberFormat="1" applyBorder="1" applyProtection="1"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164" fontId="0" fillId="0" borderId="41" xfId="0" applyNumberFormat="1" applyFill="1" applyBorder="1" applyAlignment="1" applyProtection="1">
      <alignment horizontal="right"/>
      <protection locked="0"/>
    </xf>
    <xf numFmtId="164" fontId="0" fillId="7" borderId="11" xfId="0" applyNumberFormat="1" applyFill="1" applyBorder="1" applyAlignment="1" applyProtection="1">
      <alignment horizontal="right"/>
      <protection locked="0"/>
    </xf>
    <xf numFmtId="164" fontId="0" fillId="7" borderId="5" xfId="0" applyNumberFormat="1" applyFill="1" applyBorder="1" applyAlignment="1" applyProtection="1">
      <alignment horizontal="right"/>
      <protection locked="0"/>
    </xf>
    <xf numFmtId="164" fontId="0" fillId="7" borderId="25" xfId="0" applyNumberFormat="1" applyFill="1" applyBorder="1" applyAlignment="1" applyProtection="1">
      <alignment horizontal="right"/>
      <protection locked="0"/>
    </xf>
    <xf numFmtId="0" fontId="0" fillId="0" borderId="0" xfId="0"/>
    <xf numFmtId="0" fontId="12" fillId="0" borderId="13" xfId="0" applyFont="1" applyBorder="1" applyAlignment="1" applyProtection="1">
      <alignment vertical="center" wrapText="1"/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164" fontId="0" fillId="0" borderId="41" xfId="0" applyNumberFormat="1" applyFill="1" applyBorder="1"/>
    <xf numFmtId="164" fontId="0" fillId="0" borderId="6" xfId="0" applyNumberFormat="1" applyFill="1" applyBorder="1"/>
    <xf numFmtId="0" fontId="0" fillId="0" borderId="0" xfId="0"/>
    <xf numFmtId="0" fontId="0" fillId="0" borderId="0" xfId="0" applyProtection="1">
      <protection locked="0"/>
    </xf>
    <xf numFmtId="0" fontId="0" fillId="8" borderId="0" xfId="0" applyFill="1" applyAlignment="1">
      <alignment wrapText="1"/>
    </xf>
    <xf numFmtId="0" fontId="0" fillId="8" borderId="0" xfId="0" applyFill="1" applyAlignment="1"/>
    <xf numFmtId="164" fontId="0" fillId="8" borderId="0" xfId="0" applyNumberFormat="1" applyFill="1" applyAlignment="1">
      <alignment wrapText="1"/>
    </xf>
    <xf numFmtId="0" fontId="0" fillId="0" borderId="0" xfId="0"/>
    <xf numFmtId="0" fontId="0" fillId="0" borderId="0" xfId="0" applyProtection="1">
      <protection locked="0"/>
    </xf>
    <xf numFmtId="0" fontId="0" fillId="8" borderId="0" xfId="0" applyFill="1" applyAlignment="1">
      <alignment horizontal="left"/>
    </xf>
    <xf numFmtId="166" fontId="0" fillId="8" borderId="0" xfId="0" applyNumberFormat="1" applyFill="1" applyAlignment="1">
      <alignment wrapText="1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7" xfId="0" applyFont="1" applyFill="1" applyBorder="1" applyAlignment="1" applyProtection="1">
      <alignment horizontal="center" vertical="center" wrapText="1"/>
      <protection locked="0"/>
    </xf>
    <xf numFmtId="0" fontId="4" fillId="9" borderId="30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 applyProtection="1">
      <alignment vertical="center" wrapText="1"/>
      <protection locked="0"/>
    </xf>
    <xf numFmtId="0" fontId="16" fillId="0" borderId="21" xfId="0" applyFont="1" applyBorder="1" applyAlignment="1" applyProtection="1">
      <alignment vertical="center" wrapText="1"/>
      <protection locked="0"/>
    </xf>
    <xf numFmtId="0" fontId="17" fillId="0" borderId="21" xfId="0" applyFont="1" applyFill="1" applyBorder="1" applyAlignment="1">
      <alignment vertical="center" wrapText="1"/>
    </xf>
    <xf numFmtId="0" fontId="16" fillId="0" borderId="21" xfId="0" applyFont="1" applyFill="1" applyBorder="1" applyAlignment="1" applyProtection="1">
      <alignment vertical="center" wrapText="1"/>
      <protection locked="0"/>
    </xf>
    <xf numFmtId="0" fontId="17" fillId="0" borderId="21" xfId="0" applyFont="1" applyBorder="1" applyAlignment="1">
      <alignment vertical="center" wrapText="1"/>
    </xf>
    <xf numFmtId="0" fontId="17" fillId="0" borderId="22" xfId="0" applyFont="1" applyFill="1" applyBorder="1" applyAlignment="1">
      <alignment vertical="center" wrapText="1"/>
    </xf>
    <xf numFmtId="0" fontId="16" fillId="0" borderId="20" xfId="0" applyFont="1" applyBorder="1" applyAlignment="1" applyProtection="1">
      <alignment vertical="center" wrapText="1"/>
      <protection locked="0"/>
    </xf>
    <xf numFmtId="0" fontId="17" fillId="0" borderId="21" xfId="0" applyFont="1" applyBorder="1" applyAlignment="1">
      <alignment horizontal="justify" vertical="distributed"/>
    </xf>
    <xf numFmtId="0" fontId="16" fillId="0" borderId="21" xfId="0" applyFont="1" applyBorder="1" applyAlignment="1" applyProtection="1">
      <alignment horizontal="justify" readingOrder="2"/>
      <protection locked="0"/>
    </xf>
    <xf numFmtId="0" fontId="16" fillId="0" borderId="21" xfId="0" applyFont="1" applyBorder="1" applyAlignment="1" applyProtection="1">
      <alignment horizontal="justify"/>
      <protection locked="0"/>
    </xf>
    <xf numFmtId="0" fontId="16" fillId="0" borderId="23" xfId="0" applyFont="1" applyBorder="1" applyAlignment="1" applyProtection="1">
      <alignment vertical="center" wrapText="1"/>
      <protection locked="0"/>
    </xf>
    <xf numFmtId="0" fontId="16" fillId="0" borderId="45" xfId="0" applyFont="1" applyBorder="1" applyAlignment="1" applyProtection="1">
      <alignment vertical="center" wrapText="1"/>
      <protection locked="0"/>
    </xf>
    <xf numFmtId="164" fontId="0" fillId="0" borderId="14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0" fontId="3" fillId="4" borderId="17" xfId="0" applyFont="1" applyFill="1" applyBorder="1" applyAlignment="1" applyProtection="1">
      <alignment horizontal="justify" vertical="distributed" wrapText="1"/>
      <protection locked="0"/>
    </xf>
    <xf numFmtId="0" fontId="16" fillId="0" borderId="46" xfId="0" applyFont="1" applyBorder="1" applyAlignment="1" applyProtection="1">
      <alignment vertical="center" wrapText="1"/>
      <protection locked="0"/>
    </xf>
    <xf numFmtId="0" fontId="16" fillId="0" borderId="47" xfId="0" applyFont="1" applyBorder="1" applyAlignment="1" applyProtection="1">
      <alignment vertical="center" wrapText="1"/>
      <protection locked="0"/>
    </xf>
    <xf numFmtId="0" fontId="16" fillId="0" borderId="48" xfId="0" applyFont="1" applyBorder="1" applyAlignment="1" applyProtection="1">
      <alignment vertical="center" wrapText="1"/>
      <protection locked="0"/>
    </xf>
    <xf numFmtId="0" fontId="3" fillId="5" borderId="33" xfId="0" applyFont="1" applyFill="1" applyBorder="1" applyAlignment="1" applyProtection="1">
      <alignment horizontal="left" vertical="center" wrapText="1"/>
      <protection locked="0"/>
    </xf>
    <xf numFmtId="164" fontId="2" fillId="3" borderId="9" xfId="0" applyNumberFormat="1" applyFont="1" applyFill="1" applyBorder="1" applyAlignment="1" applyProtection="1">
      <alignment horizontal="right" vertical="center" wrapText="1"/>
    </xf>
    <xf numFmtId="164" fontId="2" fillId="3" borderId="3" xfId="0" applyNumberFormat="1" applyFont="1" applyFill="1" applyBorder="1" applyAlignment="1" applyProtection="1">
      <alignment horizontal="right" vertical="center" wrapText="1"/>
    </xf>
    <xf numFmtId="165" fontId="2" fillId="3" borderId="4" xfId="1" applyNumberFormat="1" applyFont="1" applyFill="1" applyBorder="1" applyAlignment="1">
      <alignment horizontal="right" vertical="center" wrapText="1"/>
    </xf>
    <xf numFmtId="165" fontId="0" fillId="0" borderId="39" xfId="1" applyNumberFormat="1" applyFont="1" applyBorder="1" applyAlignment="1">
      <alignment horizontal="right" wrapText="1"/>
    </xf>
    <xf numFmtId="164" fontId="0" fillId="0" borderId="28" xfId="0" applyNumberFormat="1" applyBorder="1" applyAlignment="1" applyProtection="1">
      <alignment horizontal="right"/>
      <protection locked="0"/>
    </xf>
    <xf numFmtId="164" fontId="0" fillId="0" borderId="32" xfId="0" applyNumberFormat="1" applyBorder="1" applyAlignment="1" applyProtection="1">
      <alignment horizontal="right"/>
      <protection locked="0"/>
    </xf>
    <xf numFmtId="165" fontId="0" fillId="0" borderId="49" xfId="1" applyNumberFormat="1" applyFont="1" applyBorder="1" applyAlignment="1">
      <alignment horizontal="right" wrapText="1"/>
    </xf>
    <xf numFmtId="164" fontId="3" fillId="4" borderId="9" xfId="0" applyNumberFormat="1" applyFont="1" applyFill="1" applyBorder="1" applyAlignment="1" applyProtection="1">
      <alignment vertical="center" wrapText="1"/>
    </xf>
    <xf numFmtId="164" fontId="3" fillId="4" borderId="3" xfId="0" applyNumberFormat="1" applyFont="1" applyFill="1" applyBorder="1" applyAlignment="1" applyProtection="1">
      <alignment vertical="center" wrapText="1"/>
    </xf>
    <xf numFmtId="165" fontId="3" fillId="4" borderId="4" xfId="1" applyNumberFormat="1" applyFont="1" applyFill="1" applyBorder="1" applyAlignment="1">
      <alignment horizontal="right" vertical="center" wrapText="1"/>
    </xf>
    <xf numFmtId="164" fontId="3" fillId="4" borderId="3" xfId="0" applyNumberFormat="1" applyFont="1" applyFill="1" applyBorder="1" applyAlignment="1" applyProtection="1">
      <alignment horizontal="right" vertical="center" wrapText="1"/>
    </xf>
    <xf numFmtId="164" fontId="3" fillId="4" borderId="9" xfId="0" applyNumberFormat="1" applyFont="1" applyFill="1" applyBorder="1" applyAlignment="1" applyProtection="1">
      <alignment horizontal="right" vertical="center" wrapText="1"/>
    </xf>
    <xf numFmtId="164" fontId="0" fillId="0" borderId="18" xfId="0" applyNumberFormat="1" applyBorder="1" applyProtection="1">
      <protection locked="0"/>
    </xf>
    <xf numFmtId="164" fontId="0" fillId="0" borderId="31" xfId="0" applyNumberFormat="1" applyBorder="1" applyProtection="1">
      <protection locked="0"/>
    </xf>
    <xf numFmtId="164" fontId="0" fillId="0" borderId="28" xfId="0" applyNumberFormat="1" applyBorder="1" applyProtection="1">
      <protection locked="0"/>
    </xf>
    <xf numFmtId="164" fontId="0" fillId="0" borderId="32" xfId="0" applyNumberFormat="1" applyBorder="1" applyProtection="1">
      <protection locked="0"/>
    </xf>
    <xf numFmtId="164" fontId="0" fillId="0" borderId="18" xfId="0" applyNumberFormat="1" applyBorder="1" applyAlignment="1">
      <alignment horizontal="right"/>
    </xf>
    <xf numFmtId="164" fontId="0" fillId="0" borderId="31" xfId="0" applyNumberFormat="1" applyBorder="1" applyAlignment="1">
      <alignment horizontal="right"/>
    </xf>
    <xf numFmtId="164" fontId="0" fillId="0" borderId="11" xfId="0" applyNumberFormat="1" applyFill="1" applyBorder="1" applyAlignment="1"/>
    <xf numFmtId="164" fontId="0" fillId="0" borderId="5" xfId="0" applyNumberFormat="1" applyFill="1" applyBorder="1" applyAlignment="1"/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26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39" xfId="0" applyFont="1" applyFill="1" applyBorder="1" applyAlignment="1">
      <alignment horizontal="center" vertical="center" wrapText="1"/>
    </xf>
    <xf numFmtId="164" fontId="3" fillId="5" borderId="36" xfId="0" applyNumberFormat="1" applyFont="1" applyFill="1" applyBorder="1" applyAlignment="1" applyProtection="1">
      <alignment horizontal="right" vertical="center" wrapText="1"/>
    </xf>
    <xf numFmtId="164" fontId="2" fillId="3" borderId="10" xfId="0" applyNumberFormat="1" applyFont="1" applyFill="1" applyBorder="1" applyAlignment="1" applyProtection="1">
      <alignment horizontal="righ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165" fontId="2" fillId="3" borderId="2" xfId="1" applyNumberFormat="1" applyFont="1" applyFill="1" applyBorder="1" applyAlignment="1">
      <alignment horizontal="right" vertical="center" wrapText="1"/>
    </xf>
    <xf numFmtId="164" fontId="3" fillId="4" borderId="37" xfId="0" applyNumberFormat="1" applyFont="1" applyFill="1" applyBorder="1" applyAlignment="1" applyProtection="1">
      <alignment horizontal="right" vertical="center" wrapText="1"/>
    </xf>
    <xf numFmtId="165" fontId="3" fillId="4" borderId="38" xfId="1" applyNumberFormat="1" applyFont="1" applyFill="1" applyBorder="1" applyAlignment="1">
      <alignment horizontal="right" vertical="center" wrapText="1"/>
    </xf>
    <xf numFmtId="164" fontId="3" fillId="5" borderId="9" xfId="0" applyNumberFormat="1" applyFont="1" applyFill="1" applyBorder="1" applyAlignment="1" applyProtection="1">
      <alignment horizontal="right" vertical="center" wrapText="1"/>
    </xf>
    <xf numFmtId="164" fontId="3" fillId="5" borderId="3" xfId="0" applyNumberFormat="1" applyFont="1" applyFill="1" applyBorder="1" applyAlignment="1" applyProtection="1">
      <alignment horizontal="right" vertical="center" wrapText="1"/>
    </xf>
    <xf numFmtId="0" fontId="3" fillId="4" borderId="33" xfId="0" applyFont="1" applyFill="1" applyBorder="1" applyAlignment="1" applyProtection="1">
      <alignment horizontal="justify" vertical="distributed" wrapText="1"/>
      <protection locked="0"/>
    </xf>
    <xf numFmtId="164" fontId="3" fillId="4" borderId="50" xfId="0" applyNumberFormat="1" applyFont="1" applyFill="1" applyBorder="1" applyAlignment="1" applyProtection="1">
      <alignment vertical="center" wrapText="1"/>
    </xf>
    <xf numFmtId="164" fontId="3" fillId="4" borderId="51" xfId="0" applyNumberFormat="1" applyFont="1" applyFill="1" applyBorder="1" applyAlignment="1" applyProtection="1">
      <alignment vertical="center" wrapText="1"/>
    </xf>
    <xf numFmtId="165" fontId="3" fillId="4" borderId="52" xfId="1" applyNumberFormat="1" applyFont="1" applyFill="1" applyBorder="1" applyAlignment="1">
      <alignment horizontal="right" vertical="center" wrapText="1"/>
    </xf>
    <xf numFmtId="164" fontId="3" fillId="4" borderId="50" xfId="0" applyNumberFormat="1" applyFont="1" applyFill="1" applyBorder="1" applyAlignment="1" applyProtection="1">
      <alignment horizontal="right" vertical="center" wrapText="1"/>
    </xf>
    <xf numFmtId="164" fontId="3" fillId="4" borderId="51" xfId="0" applyNumberFormat="1" applyFont="1" applyFill="1" applyBorder="1" applyAlignment="1" applyProtection="1">
      <alignment horizontal="right" vertical="center" wrapText="1"/>
    </xf>
    <xf numFmtId="0" fontId="16" fillId="0" borderId="47" xfId="0" applyFont="1" applyFill="1" applyBorder="1" applyAlignment="1" applyProtection="1">
      <alignment vertical="center" wrapText="1"/>
      <protection locked="0"/>
    </xf>
    <xf numFmtId="0" fontId="17" fillId="0" borderId="47" xfId="0" applyFont="1" applyBorder="1" applyAlignment="1">
      <alignment horizontal="justify" vertical="distributed"/>
    </xf>
    <xf numFmtId="164" fontId="0" fillId="0" borderId="12" xfId="0" applyNumberFormat="1" applyBorder="1" applyAlignment="1" applyProtection="1">
      <alignment horizontal="right"/>
      <protection locked="0"/>
    </xf>
    <xf numFmtId="164" fontId="0" fillId="0" borderId="7" xfId="0" applyNumberFormat="1" applyBorder="1" applyAlignment="1" applyProtection="1">
      <alignment horizontal="right"/>
      <protection locked="0"/>
    </xf>
    <xf numFmtId="164" fontId="0" fillId="0" borderId="0" xfId="0" applyNumberFormat="1"/>
    <xf numFmtId="0" fontId="2" fillId="5" borderId="33" xfId="0" applyFont="1" applyFill="1" applyBorder="1" applyAlignment="1" applyProtection="1">
      <alignment horizontal="left" vertical="center" wrapText="1"/>
      <protection locked="0"/>
    </xf>
    <xf numFmtId="164" fontId="2" fillId="5" borderId="9" xfId="0" applyNumberFormat="1" applyFont="1" applyFill="1" applyBorder="1" applyAlignment="1" applyProtection="1">
      <alignment horizontal="right" vertical="center" wrapText="1"/>
    </xf>
    <xf numFmtId="164" fontId="2" fillId="5" borderId="3" xfId="0" applyNumberFormat="1" applyFont="1" applyFill="1" applyBorder="1" applyAlignment="1" applyProtection="1">
      <alignment horizontal="right" vertical="center" wrapText="1"/>
    </xf>
    <xf numFmtId="165" fontId="2" fillId="5" borderId="4" xfId="1" applyNumberFormat="1" applyFont="1" applyFill="1" applyBorder="1" applyAlignment="1">
      <alignment horizontal="right" vertical="center" wrapText="1"/>
    </xf>
    <xf numFmtId="164" fontId="2" fillId="5" borderId="36" xfId="0" applyNumberFormat="1" applyFont="1" applyFill="1" applyBorder="1" applyAlignment="1" applyProtection="1">
      <alignment horizontal="right" vertical="center" wrapText="1"/>
    </xf>
    <xf numFmtId="165" fontId="2" fillId="5" borderId="35" xfId="1" applyNumberFormat="1" applyFont="1" applyFill="1" applyBorder="1" applyAlignment="1">
      <alignment horizontal="right" vertical="center" wrapText="1"/>
    </xf>
    <xf numFmtId="0" fontId="12" fillId="0" borderId="13" xfId="0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left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9" borderId="17" xfId="0" applyFont="1" applyFill="1" applyBorder="1" applyAlignment="1" applyProtection="1">
      <alignment horizontal="center" vertical="center" wrapText="1"/>
      <protection locked="0"/>
    </xf>
    <xf numFmtId="0" fontId="4" fillId="9" borderId="33" xfId="0" applyFont="1" applyFill="1" applyBorder="1" applyAlignment="1" applyProtection="1">
      <alignment horizontal="center" vertical="center" wrapText="1"/>
      <protection locked="0"/>
    </xf>
    <xf numFmtId="0" fontId="4" fillId="9" borderId="14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4" fillId="9" borderId="24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12" fillId="0" borderId="13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2" borderId="17" xfId="0" applyFont="1" applyFill="1" applyBorder="1" applyAlignment="1" applyProtection="1">
      <alignment horizontal="justify" vertical="distributed" wrapText="1"/>
      <protection locked="0"/>
    </xf>
    <xf numFmtId="0" fontId="4" fillId="2" borderId="33" xfId="0" applyFont="1" applyFill="1" applyBorder="1" applyAlignment="1" applyProtection="1">
      <alignment horizontal="justify" vertical="distributed" wrapText="1"/>
      <protection locked="0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</cellXfs>
  <cellStyles count="4">
    <cellStyle name="Normal" xfId="0" builtinId="0"/>
    <cellStyle name="Normal 2 2" xfId="3"/>
    <cellStyle name="Normal 3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6A0F.323363A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6A0F.323363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69499</xdr:colOff>
      <xdr:row>0</xdr:row>
      <xdr:rowOff>85725</xdr:rowOff>
    </xdr:from>
    <xdr:to>
      <xdr:col>0</xdr:col>
      <xdr:colOff>957190</xdr:colOff>
      <xdr:row>3</xdr:row>
      <xdr:rowOff>152400</xdr:rowOff>
    </xdr:to>
    <xdr:pic>
      <xdr:nvPicPr>
        <xdr:cNvPr id="3" name="Imagen 2" descr="cid:504E6BAF-69FC-4060-9E66-17643DB67D6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971"/>
        <a:stretch/>
      </xdr:blipFill>
      <xdr:spPr bwMode="auto">
        <a:xfrm>
          <a:off x="69499" y="85725"/>
          <a:ext cx="887691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69499</xdr:colOff>
      <xdr:row>0</xdr:row>
      <xdr:rowOff>85725</xdr:rowOff>
    </xdr:from>
    <xdr:to>
      <xdr:col>0</xdr:col>
      <xdr:colOff>957190</xdr:colOff>
      <xdr:row>3</xdr:row>
      <xdr:rowOff>152400</xdr:rowOff>
    </xdr:to>
    <xdr:pic>
      <xdr:nvPicPr>
        <xdr:cNvPr id="16" name="Imagen 15" descr="cid:504E6BAF-69FC-4060-9E66-17643DB67D6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971"/>
        <a:stretch/>
      </xdr:blipFill>
      <xdr:spPr bwMode="auto">
        <a:xfrm>
          <a:off x="69499" y="217503375"/>
          <a:ext cx="887691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69499</xdr:colOff>
      <xdr:row>113</xdr:row>
      <xdr:rowOff>85725</xdr:rowOff>
    </xdr:from>
    <xdr:to>
      <xdr:col>0</xdr:col>
      <xdr:colOff>957190</xdr:colOff>
      <xdr:row>116</xdr:row>
      <xdr:rowOff>152400</xdr:rowOff>
    </xdr:to>
    <xdr:pic>
      <xdr:nvPicPr>
        <xdr:cNvPr id="4" name="Imagen 3" descr="cid:504E6BAF-69FC-4060-9E66-17643DB67D6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971"/>
        <a:stretch/>
      </xdr:blipFill>
      <xdr:spPr bwMode="auto">
        <a:xfrm>
          <a:off x="69499" y="85725"/>
          <a:ext cx="887691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69499</xdr:colOff>
      <xdr:row>226</xdr:row>
      <xdr:rowOff>85725</xdr:rowOff>
    </xdr:from>
    <xdr:to>
      <xdr:col>0</xdr:col>
      <xdr:colOff>957190</xdr:colOff>
      <xdr:row>229</xdr:row>
      <xdr:rowOff>152400</xdr:rowOff>
    </xdr:to>
    <xdr:pic>
      <xdr:nvPicPr>
        <xdr:cNvPr id="5" name="Imagen 4" descr="cid:504E6BAF-69FC-4060-9E66-17643DB67D6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971"/>
        <a:stretch/>
      </xdr:blipFill>
      <xdr:spPr bwMode="auto">
        <a:xfrm>
          <a:off x="69499" y="21802725"/>
          <a:ext cx="887691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69499</xdr:colOff>
      <xdr:row>339</xdr:row>
      <xdr:rowOff>85725</xdr:rowOff>
    </xdr:from>
    <xdr:to>
      <xdr:col>0</xdr:col>
      <xdr:colOff>957190</xdr:colOff>
      <xdr:row>342</xdr:row>
      <xdr:rowOff>152400</xdr:rowOff>
    </xdr:to>
    <xdr:pic>
      <xdr:nvPicPr>
        <xdr:cNvPr id="6" name="Imagen 5" descr="cid:504E6BAF-69FC-4060-9E66-17643DB67D6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971"/>
        <a:stretch/>
      </xdr:blipFill>
      <xdr:spPr bwMode="auto">
        <a:xfrm>
          <a:off x="69499" y="43519725"/>
          <a:ext cx="887691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69499</xdr:colOff>
      <xdr:row>452</xdr:row>
      <xdr:rowOff>85725</xdr:rowOff>
    </xdr:from>
    <xdr:to>
      <xdr:col>0</xdr:col>
      <xdr:colOff>957190</xdr:colOff>
      <xdr:row>455</xdr:row>
      <xdr:rowOff>152400</xdr:rowOff>
    </xdr:to>
    <xdr:pic>
      <xdr:nvPicPr>
        <xdr:cNvPr id="7" name="Imagen 6" descr="cid:504E6BAF-69FC-4060-9E66-17643DB67D6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971"/>
        <a:stretch/>
      </xdr:blipFill>
      <xdr:spPr bwMode="auto">
        <a:xfrm>
          <a:off x="69499" y="65236725"/>
          <a:ext cx="887691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69499</xdr:colOff>
      <xdr:row>565</xdr:row>
      <xdr:rowOff>85725</xdr:rowOff>
    </xdr:from>
    <xdr:to>
      <xdr:col>0</xdr:col>
      <xdr:colOff>957190</xdr:colOff>
      <xdr:row>568</xdr:row>
      <xdr:rowOff>152400</xdr:rowOff>
    </xdr:to>
    <xdr:pic>
      <xdr:nvPicPr>
        <xdr:cNvPr id="8" name="Imagen 7" descr="cid:504E6BAF-69FC-4060-9E66-17643DB67D6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971"/>
        <a:stretch/>
      </xdr:blipFill>
      <xdr:spPr bwMode="auto">
        <a:xfrm>
          <a:off x="69499" y="86953725"/>
          <a:ext cx="887691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69499</xdr:colOff>
      <xdr:row>678</xdr:row>
      <xdr:rowOff>85725</xdr:rowOff>
    </xdr:from>
    <xdr:to>
      <xdr:col>0</xdr:col>
      <xdr:colOff>957190</xdr:colOff>
      <xdr:row>681</xdr:row>
      <xdr:rowOff>152400</xdr:rowOff>
    </xdr:to>
    <xdr:pic>
      <xdr:nvPicPr>
        <xdr:cNvPr id="9" name="Imagen 8" descr="cid:504E6BAF-69FC-4060-9E66-17643DB67D6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971"/>
        <a:stretch/>
      </xdr:blipFill>
      <xdr:spPr bwMode="auto">
        <a:xfrm>
          <a:off x="69499" y="108794550"/>
          <a:ext cx="887691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69499</xdr:colOff>
      <xdr:row>791</xdr:row>
      <xdr:rowOff>85725</xdr:rowOff>
    </xdr:from>
    <xdr:to>
      <xdr:col>0</xdr:col>
      <xdr:colOff>957190</xdr:colOff>
      <xdr:row>794</xdr:row>
      <xdr:rowOff>152400</xdr:rowOff>
    </xdr:to>
    <xdr:pic>
      <xdr:nvPicPr>
        <xdr:cNvPr id="10" name="Imagen 9" descr="cid:504E6BAF-69FC-4060-9E66-17643DB67D6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971"/>
        <a:stretch/>
      </xdr:blipFill>
      <xdr:spPr bwMode="auto">
        <a:xfrm>
          <a:off x="69499" y="130635375"/>
          <a:ext cx="887691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69499</xdr:colOff>
      <xdr:row>904</xdr:row>
      <xdr:rowOff>85725</xdr:rowOff>
    </xdr:from>
    <xdr:to>
      <xdr:col>0</xdr:col>
      <xdr:colOff>957190</xdr:colOff>
      <xdr:row>907</xdr:row>
      <xdr:rowOff>152400</xdr:rowOff>
    </xdr:to>
    <xdr:pic>
      <xdr:nvPicPr>
        <xdr:cNvPr id="12" name="Imagen 11" descr="cid:504E6BAF-69FC-4060-9E66-17643DB67D6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971"/>
        <a:stretch/>
      </xdr:blipFill>
      <xdr:spPr bwMode="auto">
        <a:xfrm>
          <a:off x="69499" y="152476200"/>
          <a:ext cx="887691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69499</xdr:colOff>
      <xdr:row>1017</xdr:row>
      <xdr:rowOff>85725</xdr:rowOff>
    </xdr:from>
    <xdr:to>
      <xdr:col>0</xdr:col>
      <xdr:colOff>957190</xdr:colOff>
      <xdr:row>1020</xdr:row>
      <xdr:rowOff>152400</xdr:rowOff>
    </xdr:to>
    <xdr:pic>
      <xdr:nvPicPr>
        <xdr:cNvPr id="11" name="Imagen 10" descr="cid:504E6BAF-69FC-4060-9E66-17643DB67D6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971"/>
        <a:stretch/>
      </xdr:blipFill>
      <xdr:spPr bwMode="auto">
        <a:xfrm>
          <a:off x="69499" y="174317025"/>
          <a:ext cx="887691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69499</xdr:colOff>
      <xdr:row>1130</xdr:row>
      <xdr:rowOff>85725</xdr:rowOff>
    </xdr:from>
    <xdr:to>
      <xdr:col>0</xdr:col>
      <xdr:colOff>957190</xdr:colOff>
      <xdr:row>1133</xdr:row>
      <xdr:rowOff>152400</xdr:rowOff>
    </xdr:to>
    <xdr:pic>
      <xdr:nvPicPr>
        <xdr:cNvPr id="13" name="Imagen 12" descr="cid:504E6BAF-69FC-4060-9E66-17643DB67D6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971"/>
        <a:stretch/>
      </xdr:blipFill>
      <xdr:spPr bwMode="auto">
        <a:xfrm>
          <a:off x="69499" y="196157850"/>
          <a:ext cx="887691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69499</xdr:colOff>
      <xdr:row>1243</xdr:row>
      <xdr:rowOff>85725</xdr:rowOff>
    </xdr:from>
    <xdr:to>
      <xdr:col>0</xdr:col>
      <xdr:colOff>957190</xdr:colOff>
      <xdr:row>1246</xdr:row>
      <xdr:rowOff>152400</xdr:rowOff>
    </xdr:to>
    <xdr:pic>
      <xdr:nvPicPr>
        <xdr:cNvPr id="15" name="Imagen 14" descr="cid:504E6BAF-69FC-4060-9E66-17643DB67D6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971"/>
        <a:stretch/>
      </xdr:blipFill>
      <xdr:spPr bwMode="auto">
        <a:xfrm>
          <a:off x="69499" y="217998675"/>
          <a:ext cx="887691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view="pageBreakPreview" zoomScaleNormal="100" zoomScaleSheetLayoutView="100" workbookViewId="0">
      <selection activeCell="A7" sqref="A7:I7"/>
    </sheetView>
  </sheetViews>
  <sheetFormatPr baseColWidth="10" defaultRowHeight="15" x14ac:dyDescent="0.25"/>
  <cols>
    <col min="1" max="1" width="35.42578125" style="47" customWidth="1"/>
    <col min="2" max="2" width="10.5703125" style="47" customWidth="1"/>
    <col min="3" max="3" width="12.7109375" style="47" customWidth="1"/>
    <col min="4" max="4" width="11.7109375" style="47" customWidth="1"/>
    <col min="5" max="5" width="11.7109375" style="15" customWidth="1"/>
    <col min="6" max="6" width="10.7109375" style="23" customWidth="1"/>
    <col min="7" max="7" width="12.7109375" style="23" customWidth="1"/>
    <col min="8" max="9" width="11.7109375" style="23" customWidth="1"/>
    <col min="10" max="10" width="11.42578125" style="47"/>
    <col min="11" max="11" width="40.140625" style="47" customWidth="1"/>
    <col min="12" max="16384" width="11.42578125" style="47"/>
  </cols>
  <sheetData>
    <row r="1" spans="1:13" x14ac:dyDescent="0.25">
      <c r="A1" s="244" t="s">
        <v>0</v>
      </c>
      <c r="B1" s="244"/>
      <c r="C1" s="244"/>
      <c r="D1" s="244"/>
      <c r="E1" s="244"/>
      <c r="F1" s="244"/>
      <c r="G1" s="244"/>
      <c r="H1" s="244"/>
      <c r="I1" s="244"/>
    </row>
    <row r="2" spans="1:13" x14ac:dyDescent="0.25">
      <c r="A2" s="244" t="s">
        <v>1</v>
      </c>
      <c r="B2" s="244"/>
      <c r="C2" s="244"/>
      <c r="D2" s="244"/>
      <c r="E2" s="244"/>
      <c r="F2" s="244"/>
      <c r="G2" s="244"/>
      <c r="H2" s="244"/>
      <c r="I2" s="244"/>
    </row>
    <row r="3" spans="1:13" ht="14.25" customHeight="1" x14ac:dyDescent="0.25">
      <c r="A3" s="245" t="s">
        <v>200</v>
      </c>
      <c r="B3" s="245"/>
      <c r="C3" s="245"/>
      <c r="D3" s="245"/>
      <c r="E3" s="245"/>
      <c r="F3" s="245"/>
      <c r="G3" s="245"/>
      <c r="H3" s="245"/>
      <c r="I3" s="245"/>
    </row>
    <row r="4" spans="1:13" ht="14.25" customHeight="1" x14ac:dyDescent="0.25">
      <c r="A4" s="245" t="s">
        <v>274</v>
      </c>
      <c r="B4" s="245"/>
      <c r="C4" s="245"/>
      <c r="D4" s="245"/>
      <c r="E4" s="245"/>
      <c r="F4" s="245"/>
      <c r="G4" s="245"/>
      <c r="H4" s="245"/>
      <c r="I4" s="245"/>
    </row>
    <row r="5" spans="1:13" x14ac:dyDescent="0.25">
      <c r="A5" s="245" t="s">
        <v>282</v>
      </c>
      <c r="B5" s="245"/>
      <c r="C5" s="245"/>
      <c r="D5" s="245"/>
      <c r="E5" s="245"/>
      <c r="F5" s="245"/>
      <c r="G5" s="245"/>
      <c r="H5" s="245"/>
      <c r="I5" s="245"/>
    </row>
    <row r="6" spans="1:13" x14ac:dyDescent="0.25">
      <c r="A6" s="246" t="s">
        <v>2</v>
      </c>
      <c r="B6" s="246"/>
      <c r="C6" s="246"/>
      <c r="D6" s="246"/>
      <c r="E6" s="246"/>
      <c r="F6" s="246"/>
      <c r="G6" s="246"/>
      <c r="H6" s="246"/>
      <c r="I6" s="246"/>
    </row>
    <row r="7" spans="1:13" s="159" customFormat="1" ht="6" customHeight="1" thickBot="1" x14ac:dyDescent="0.3">
      <c r="A7" s="253"/>
      <c r="B7" s="253"/>
      <c r="C7" s="253"/>
      <c r="D7" s="253"/>
      <c r="E7" s="253"/>
      <c r="F7" s="253"/>
      <c r="G7" s="253"/>
      <c r="H7" s="253"/>
      <c r="I7" s="253"/>
    </row>
    <row r="8" spans="1:13" x14ac:dyDescent="0.25">
      <c r="A8" s="247" t="s">
        <v>3</v>
      </c>
      <c r="B8" s="249" t="s">
        <v>4</v>
      </c>
      <c r="C8" s="250"/>
      <c r="D8" s="250"/>
      <c r="E8" s="251"/>
      <c r="F8" s="249" t="s">
        <v>5</v>
      </c>
      <c r="G8" s="250"/>
      <c r="H8" s="250"/>
      <c r="I8" s="252"/>
    </row>
    <row r="9" spans="1:13" ht="30.75" thickBot="1" x14ac:dyDescent="0.3">
      <c r="A9" s="248"/>
      <c r="B9" s="163" t="s">
        <v>6</v>
      </c>
      <c r="C9" s="164" t="s">
        <v>7</v>
      </c>
      <c r="D9" s="164" t="s">
        <v>205</v>
      </c>
      <c r="E9" s="165" t="s">
        <v>9</v>
      </c>
      <c r="F9" s="166" t="s">
        <v>6</v>
      </c>
      <c r="G9" s="164" t="s">
        <v>7</v>
      </c>
      <c r="H9" s="164" t="s">
        <v>204</v>
      </c>
      <c r="I9" s="167" t="s">
        <v>9</v>
      </c>
    </row>
    <row r="10" spans="1:13" ht="21" customHeight="1" thickBot="1" x14ac:dyDescent="0.3">
      <c r="A10" s="68" t="s">
        <v>91</v>
      </c>
      <c r="B10" s="17">
        <f>B11+B99</f>
        <v>15578.589393999999</v>
      </c>
      <c r="C10" s="18">
        <f>C11+C99</f>
        <v>15578.589393999999</v>
      </c>
      <c r="D10" s="18">
        <f>D11+D99</f>
        <v>2202.0162089700002</v>
      </c>
      <c r="E10" s="49">
        <f>D10/C10</f>
        <v>0.14134888296228501</v>
      </c>
      <c r="F10" s="17">
        <f>F11+F99</f>
        <v>7743.8630020000001</v>
      </c>
      <c r="G10" s="18">
        <f>G11+G99</f>
        <v>7694.2827699999998</v>
      </c>
      <c r="H10" s="18">
        <f>H11+H99</f>
        <v>323.16335003</v>
      </c>
      <c r="I10" s="19">
        <f>H10/G10</f>
        <v>4.2000451463782118E-2</v>
      </c>
    </row>
    <row r="11" spans="1:13" ht="21" customHeight="1" thickBot="1" x14ac:dyDescent="0.3">
      <c r="A11" s="69" t="s">
        <v>10</v>
      </c>
      <c r="B11" s="30">
        <f>B12+B42</f>
        <v>14574.807663</v>
      </c>
      <c r="C11" s="31">
        <f>C12+C42</f>
        <v>14574.807663</v>
      </c>
      <c r="D11" s="31">
        <f>D12+D42</f>
        <v>2149.27864434</v>
      </c>
      <c r="E11" s="50">
        <f>D11/C11</f>
        <v>0.14746531783031464</v>
      </c>
      <c r="F11" s="30">
        <f>F12+F42</f>
        <v>3708.4359890000001</v>
      </c>
      <c r="G11" s="31">
        <f>G12+G42</f>
        <v>3658.8557570000003</v>
      </c>
      <c r="H11" s="31">
        <f>H12+H42</f>
        <v>94.659695169999992</v>
      </c>
      <c r="I11" s="32">
        <f>H11/G11</f>
        <v>2.5871392986427582E-2</v>
      </c>
    </row>
    <row r="12" spans="1:13" ht="21" customHeight="1" thickBot="1" x14ac:dyDescent="0.3">
      <c r="A12" s="70" t="s">
        <v>11</v>
      </c>
      <c r="B12" s="12">
        <f>SUM(B13:B41)</f>
        <v>8663.4058090000017</v>
      </c>
      <c r="C12" s="13">
        <f>SUM(C13:C41)</f>
        <v>8663.4058090000017</v>
      </c>
      <c r="D12" s="13">
        <f>SUM(D13:D41)</f>
        <v>1840.4468644900001</v>
      </c>
      <c r="E12" s="51">
        <f>D12/C12</f>
        <v>0.21243918443460735</v>
      </c>
      <c r="F12" s="12">
        <f>SUM(F13:F41)</f>
        <v>2017.5669470000003</v>
      </c>
      <c r="G12" s="13">
        <f>SUM(G13:G41)</f>
        <v>2017.5669470000003</v>
      </c>
      <c r="H12" s="13">
        <f>SUM(H13:H41)</f>
        <v>78.167508239999989</v>
      </c>
      <c r="I12" s="20">
        <f>H12/G12</f>
        <v>3.8743452035745501E-2</v>
      </c>
    </row>
    <row r="13" spans="1:13" ht="15" customHeight="1" x14ac:dyDescent="0.25">
      <c r="A13" s="168" t="s">
        <v>13</v>
      </c>
      <c r="B13" s="39">
        <v>97.640407999999994</v>
      </c>
      <c r="C13" s="40">
        <v>97.640407999999994</v>
      </c>
      <c r="D13" s="40">
        <v>5.8464774400000001</v>
      </c>
      <c r="E13" s="52">
        <f>D13/C13</f>
        <v>5.9877642461305572E-2</v>
      </c>
      <c r="F13" s="33">
        <v>2.0263010000000001</v>
      </c>
      <c r="G13" s="34">
        <v>2.0263010000000001</v>
      </c>
      <c r="H13" s="34">
        <v>0.20194817000000001</v>
      </c>
      <c r="I13" s="21">
        <f>H13/G13</f>
        <v>9.9663460660583E-2</v>
      </c>
      <c r="K13" s="149"/>
      <c r="L13" s="148"/>
      <c r="M13" s="148"/>
    </row>
    <row r="14" spans="1:13" ht="15" customHeight="1" x14ac:dyDescent="0.25">
      <c r="A14" s="169" t="s">
        <v>15</v>
      </c>
      <c r="B14" s="4">
        <v>142.29824199999999</v>
      </c>
      <c r="C14" s="7">
        <v>142.29824199999999</v>
      </c>
      <c r="D14" s="7">
        <v>6.48789601</v>
      </c>
      <c r="E14" s="53">
        <f>D14/C14</f>
        <v>4.5593648374095873E-2</v>
      </c>
      <c r="F14" s="35">
        <v>3.9833259999999999</v>
      </c>
      <c r="G14" s="36">
        <v>3.9833259999999999</v>
      </c>
      <c r="H14" s="36">
        <v>1.1016E-4</v>
      </c>
      <c r="I14" s="14">
        <f>H14/G14</f>
        <v>2.765528103901112E-5</v>
      </c>
      <c r="K14" s="149"/>
      <c r="L14" s="148"/>
      <c r="M14" s="148"/>
    </row>
    <row r="15" spans="1:13" ht="15" customHeight="1" x14ac:dyDescent="0.25">
      <c r="A15" s="169" t="s">
        <v>24</v>
      </c>
      <c r="B15" s="4">
        <v>207.480231</v>
      </c>
      <c r="C15" s="7">
        <v>207.480231</v>
      </c>
      <c r="D15" s="7">
        <v>12.87473812</v>
      </c>
      <c r="E15" s="53">
        <f t="shared" ref="E15:E40" si="0">D15/C15</f>
        <v>6.2052842615159802E-2</v>
      </c>
      <c r="F15" s="35">
        <v>314.71718199999998</v>
      </c>
      <c r="G15" s="36">
        <v>314.71718199999998</v>
      </c>
      <c r="H15" s="36">
        <v>10.472772490000001</v>
      </c>
      <c r="I15" s="14">
        <f t="shared" ref="I15:I40" si="1">H15/G15</f>
        <v>3.3276773843253338E-2</v>
      </c>
      <c r="K15" s="149"/>
      <c r="L15" s="148"/>
      <c r="M15" s="148"/>
    </row>
    <row r="16" spans="1:13" ht="15" customHeight="1" x14ac:dyDescent="0.25">
      <c r="A16" s="169" t="s">
        <v>210</v>
      </c>
      <c r="B16" s="4">
        <v>64.232709</v>
      </c>
      <c r="C16" s="7">
        <v>64.232709</v>
      </c>
      <c r="D16" s="7">
        <v>3.4183801300000001</v>
      </c>
      <c r="E16" s="53">
        <f t="shared" si="0"/>
        <v>5.3218682244898001E-2</v>
      </c>
      <c r="F16" s="35">
        <v>2.8340519999999998</v>
      </c>
      <c r="G16" s="36">
        <v>2.8340519999999998</v>
      </c>
      <c r="H16" s="36">
        <v>3.4261399999999998E-3</v>
      </c>
      <c r="I16" s="14">
        <f t="shared" si="1"/>
        <v>1.2089192435424615E-3</v>
      </c>
      <c r="K16" s="149"/>
      <c r="L16" s="148"/>
      <c r="M16" s="148"/>
    </row>
    <row r="17" spans="1:13" ht="15" customHeight="1" x14ac:dyDescent="0.25">
      <c r="A17" s="170" t="s">
        <v>211</v>
      </c>
      <c r="B17" s="4">
        <v>1596.8395849999999</v>
      </c>
      <c r="C17" s="7">
        <v>1596.8395849999999</v>
      </c>
      <c r="D17" s="7">
        <v>92.879478030000001</v>
      </c>
      <c r="E17" s="53">
        <f t="shared" si="0"/>
        <v>5.8164563868824688E-2</v>
      </c>
      <c r="F17" s="35">
        <v>200.21357</v>
      </c>
      <c r="G17" s="36">
        <v>200.21357</v>
      </c>
      <c r="H17" s="36">
        <v>3.04503887</v>
      </c>
      <c r="I17" s="14">
        <f t="shared" si="1"/>
        <v>1.5208953469038087E-2</v>
      </c>
      <c r="K17" s="149"/>
      <c r="L17" s="148"/>
      <c r="M17" s="148"/>
    </row>
    <row r="18" spans="1:13" ht="15" customHeight="1" x14ac:dyDescent="0.25">
      <c r="A18" s="171" t="s">
        <v>212</v>
      </c>
      <c r="B18" s="4">
        <v>30.624507000000001</v>
      </c>
      <c r="C18" s="7">
        <v>30.624507000000001</v>
      </c>
      <c r="D18" s="7">
        <v>1.70408852</v>
      </c>
      <c r="E18" s="53">
        <f t="shared" si="0"/>
        <v>5.5644602540050686E-2</v>
      </c>
      <c r="F18" s="35">
        <v>1.7299979999999999</v>
      </c>
      <c r="G18" s="36">
        <v>1.7299979999999999</v>
      </c>
      <c r="H18" s="36">
        <v>1.415393E-2</v>
      </c>
      <c r="I18" s="14">
        <f t="shared" si="1"/>
        <v>8.1814718860946673E-3</v>
      </c>
      <c r="K18" s="149"/>
      <c r="L18" s="148"/>
      <c r="M18" s="148"/>
    </row>
    <row r="19" spans="1:13" ht="15" customHeight="1" x14ac:dyDescent="0.25">
      <c r="A19" s="171" t="s">
        <v>213</v>
      </c>
      <c r="B19" s="4">
        <v>34.444400000000002</v>
      </c>
      <c r="C19" s="7">
        <v>34.444400000000002</v>
      </c>
      <c r="D19" s="7">
        <v>2.0442594999999999</v>
      </c>
      <c r="E19" s="53">
        <f t="shared" si="0"/>
        <v>5.9349545934897975E-2</v>
      </c>
      <c r="F19" s="35">
        <v>526.22157300000003</v>
      </c>
      <c r="G19" s="36">
        <v>526.22157300000003</v>
      </c>
      <c r="H19" s="36">
        <v>15.609463609999999</v>
      </c>
      <c r="I19" s="14">
        <f t="shared" si="1"/>
        <v>2.9663290923270448E-2</v>
      </c>
      <c r="K19" s="149"/>
      <c r="L19" s="148"/>
      <c r="M19" s="148"/>
    </row>
    <row r="20" spans="1:13" ht="15" customHeight="1" x14ac:dyDescent="0.25">
      <c r="A20" s="169" t="s">
        <v>214</v>
      </c>
      <c r="B20" s="4">
        <v>67.064587000000003</v>
      </c>
      <c r="C20" s="7">
        <v>67.064587000000003</v>
      </c>
      <c r="D20" s="7">
        <v>4.1777455200000002</v>
      </c>
      <c r="E20" s="53">
        <f t="shared" si="0"/>
        <v>6.2294359913079016E-2</v>
      </c>
      <c r="F20" s="35">
        <v>55.356274999999997</v>
      </c>
      <c r="G20" s="36">
        <v>55.356274999999997</v>
      </c>
      <c r="H20" s="36">
        <v>0.22736873000000002</v>
      </c>
      <c r="I20" s="14">
        <f t="shared" si="1"/>
        <v>4.1073704832920938E-3</v>
      </c>
      <c r="K20" s="149"/>
      <c r="L20" s="148"/>
      <c r="M20" s="148"/>
    </row>
    <row r="21" spans="1:13" ht="15" customHeight="1" x14ac:dyDescent="0.25">
      <c r="A21" s="171" t="s">
        <v>215</v>
      </c>
      <c r="B21" s="4">
        <v>1131.995887</v>
      </c>
      <c r="C21" s="7">
        <v>1131.995887</v>
      </c>
      <c r="D21" s="7">
        <v>80.194819769999995</v>
      </c>
      <c r="E21" s="53">
        <f t="shared" si="0"/>
        <v>7.0843737765276873E-2</v>
      </c>
      <c r="F21" s="35">
        <v>200.455793</v>
      </c>
      <c r="G21" s="36">
        <v>200.455793</v>
      </c>
      <c r="H21" s="36">
        <v>0</v>
      </c>
      <c r="I21" s="14">
        <f t="shared" si="1"/>
        <v>0</v>
      </c>
      <c r="K21" s="149"/>
      <c r="L21" s="148"/>
      <c r="M21" s="148"/>
    </row>
    <row r="22" spans="1:13" ht="15" customHeight="1" x14ac:dyDescent="0.25">
      <c r="A22" s="172" t="s">
        <v>216</v>
      </c>
      <c r="B22" s="4">
        <v>40.661338999999998</v>
      </c>
      <c r="C22" s="7">
        <v>40.661338999999998</v>
      </c>
      <c r="D22" s="7">
        <v>2.06604755</v>
      </c>
      <c r="E22" s="53">
        <f t="shared" si="0"/>
        <v>5.081110462200962E-2</v>
      </c>
      <c r="F22" s="35">
        <v>5.3209999999999997</v>
      </c>
      <c r="G22" s="36">
        <v>5.3209999999999997</v>
      </c>
      <c r="H22" s="36">
        <v>4.281915E-2</v>
      </c>
      <c r="I22" s="14">
        <f t="shared" si="1"/>
        <v>8.0471997744784828E-3</v>
      </c>
      <c r="K22" s="149"/>
      <c r="L22" s="148"/>
      <c r="M22" s="148"/>
    </row>
    <row r="23" spans="1:13" s="159" customFormat="1" ht="15" customHeight="1" x14ac:dyDescent="0.25">
      <c r="A23" s="172" t="s">
        <v>217</v>
      </c>
      <c r="B23" s="4">
        <v>18.094564999999999</v>
      </c>
      <c r="C23" s="7">
        <v>18.094564999999999</v>
      </c>
      <c r="D23" s="7">
        <v>1.17992849</v>
      </c>
      <c r="E23" s="53">
        <f t="shared" si="0"/>
        <v>6.5209000050567678E-2</v>
      </c>
      <c r="F23" s="35">
        <v>200.526118</v>
      </c>
      <c r="G23" s="36">
        <v>200.526118</v>
      </c>
      <c r="H23" s="36">
        <v>44.838435609999998</v>
      </c>
      <c r="I23" s="14">
        <f t="shared" si="1"/>
        <v>0.22360396768863794</v>
      </c>
      <c r="K23" s="160"/>
    </row>
    <row r="24" spans="1:13" s="159" customFormat="1" ht="15" customHeight="1" x14ac:dyDescent="0.25">
      <c r="A24" s="172" t="s">
        <v>218</v>
      </c>
      <c r="B24" s="4">
        <v>582.16234599999996</v>
      </c>
      <c r="C24" s="7">
        <v>582.16234599999996</v>
      </c>
      <c r="D24" s="7">
        <v>6.5893379599999999</v>
      </c>
      <c r="E24" s="53">
        <f t="shared" si="0"/>
        <v>1.1318729226091171E-2</v>
      </c>
      <c r="F24" s="35">
        <v>105.183688</v>
      </c>
      <c r="G24" s="36">
        <v>105.183688</v>
      </c>
      <c r="H24" s="36">
        <v>7.9796889999999995E-2</v>
      </c>
      <c r="I24" s="14">
        <f t="shared" si="1"/>
        <v>7.586432033073417E-4</v>
      </c>
      <c r="K24" s="160"/>
    </row>
    <row r="25" spans="1:13" s="159" customFormat="1" ht="15" customHeight="1" x14ac:dyDescent="0.25">
      <c r="A25" s="172" t="s">
        <v>219</v>
      </c>
      <c r="B25" s="4">
        <v>92.930704000000006</v>
      </c>
      <c r="C25" s="7">
        <v>92.930704000000006</v>
      </c>
      <c r="D25" s="7">
        <v>4.7615649699999993</v>
      </c>
      <c r="E25" s="53">
        <f t="shared" si="0"/>
        <v>5.123780155587758E-2</v>
      </c>
      <c r="F25" s="35">
        <v>25.907353000000001</v>
      </c>
      <c r="G25" s="36">
        <v>25.907353000000001</v>
      </c>
      <c r="H25" s="36">
        <v>1.2935190000000001E-2</v>
      </c>
      <c r="I25" s="14">
        <f t="shared" si="1"/>
        <v>4.9928643810118309E-4</v>
      </c>
      <c r="K25" s="160"/>
    </row>
    <row r="26" spans="1:13" s="159" customFormat="1" ht="15" customHeight="1" x14ac:dyDescent="0.25">
      <c r="A26" s="172" t="s">
        <v>220</v>
      </c>
      <c r="B26" s="4">
        <v>723.08644600000002</v>
      </c>
      <c r="C26" s="7">
        <v>723.08644600000002</v>
      </c>
      <c r="D26" s="7">
        <v>57.695234720000002</v>
      </c>
      <c r="E26" s="53">
        <f t="shared" si="0"/>
        <v>7.9790231222229266E-2</v>
      </c>
      <c r="F26" s="35">
        <v>30.185372999999998</v>
      </c>
      <c r="G26" s="36">
        <v>30.185372999999998</v>
      </c>
      <c r="H26" s="36">
        <v>1.581914</v>
      </c>
      <c r="I26" s="14">
        <f t="shared" si="1"/>
        <v>5.240664079254545E-2</v>
      </c>
      <c r="K26" s="160"/>
    </row>
    <row r="27" spans="1:13" s="159" customFormat="1" ht="15" customHeight="1" x14ac:dyDescent="0.25">
      <c r="A27" s="172" t="s">
        <v>221</v>
      </c>
      <c r="B27" s="4">
        <v>30.015011999999999</v>
      </c>
      <c r="C27" s="7">
        <v>30.015011999999999</v>
      </c>
      <c r="D27" s="7">
        <v>1.77076952</v>
      </c>
      <c r="E27" s="53">
        <f t="shared" si="0"/>
        <v>5.8996129003713212E-2</v>
      </c>
      <c r="F27" s="35">
        <v>256.56729999999999</v>
      </c>
      <c r="G27" s="36">
        <v>256.56729999999999</v>
      </c>
      <c r="H27" s="36">
        <v>0.11231536</v>
      </c>
      <c r="I27" s="14">
        <f t="shared" si="1"/>
        <v>4.3776178803768057E-4</v>
      </c>
      <c r="K27" s="160"/>
    </row>
    <row r="28" spans="1:13" ht="15" customHeight="1" x14ac:dyDescent="0.25">
      <c r="A28" s="172" t="s">
        <v>30</v>
      </c>
      <c r="B28" s="4">
        <v>3.0416280000000002</v>
      </c>
      <c r="C28" s="7">
        <v>3.0416280000000002</v>
      </c>
      <c r="D28" s="7">
        <v>0.16680196999999999</v>
      </c>
      <c r="E28" s="53">
        <f t="shared" si="0"/>
        <v>5.4839700975924728E-2</v>
      </c>
      <c r="F28" s="5" t="s">
        <v>19</v>
      </c>
      <c r="G28" s="6" t="s">
        <v>19</v>
      </c>
      <c r="H28" s="6" t="s">
        <v>19</v>
      </c>
      <c r="I28" s="14" t="s">
        <v>19</v>
      </c>
      <c r="K28" s="149"/>
      <c r="L28" s="148"/>
      <c r="M28" s="148"/>
    </row>
    <row r="29" spans="1:13" ht="15" customHeight="1" x14ac:dyDescent="0.25">
      <c r="A29" s="169" t="s">
        <v>222</v>
      </c>
      <c r="B29" s="4">
        <v>33.419699999999999</v>
      </c>
      <c r="C29" s="7">
        <v>33.419699999999999</v>
      </c>
      <c r="D29" s="7">
        <v>2.3245045099999997</v>
      </c>
      <c r="E29" s="53">
        <f t="shared" si="0"/>
        <v>6.9554918506150559E-2</v>
      </c>
      <c r="F29" s="35">
        <v>21.712631999999999</v>
      </c>
      <c r="G29" s="36">
        <v>21.712631999999999</v>
      </c>
      <c r="H29" s="36">
        <v>1.4799558799999999</v>
      </c>
      <c r="I29" s="14">
        <f t="shared" ref="I29:I34" si="2">H29/G29</f>
        <v>6.8161053897104681E-2</v>
      </c>
      <c r="K29" s="149"/>
      <c r="L29" s="148"/>
      <c r="M29" s="148"/>
    </row>
    <row r="30" spans="1:13" ht="15" customHeight="1" x14ac:dyDescent="0.25">
      <c r="A30" s="169" t="s">
        <v>223</v>
      </c>
      <c r="B30" s="4">
        <v>29.51248</v>
      </c>
      <c r="C30" s="7">
        <v>29.51248</v>
      </c>
      <c r="D30" s="7">
        <v>1.2218978899999999</v>
      </c>
      <c r="E30" s="53">
        <f t="shared" si="0"/>
        <v>4.1402751988311386E-2</v>
      </c>
      <c r="F30" s="35">
        <v>36.536119999999997</v>
      </c>
      <c r="G30" s="36">
        <v>36.536119999999997</v>
      </c>
      <c r="H30" s="36">
        <v>0</v>
      </c>
      <c r="I30" s="14">
        <f t="shared" si="2"/>
        <v>0</v>
      </c>
      <c r="K30" s="149"/>
      <c r="L30" s="148"/>
      <c r="M30" s="148"/>
    </row>
    <row r="31" spans="1:13" ht="15" customHeight="1" x14ac:dyDescent="0.25">
      <c r="A31" s="172" t="s">
        <v>22</v>
      </c>
      <c r="B31" s="4">
        <v>156.17427499999999</v>
      </c>
      <c r="C31" s="7">
        <v>156.17427499999999</v>
      </c>
      <c r="D31" s="7">
        <v>13.86035502</v>
      </c>
      <c r="E31" s="53">
        <f t="shared" si="0"/>
        <v>8.8749283580794605E-2</v>
      </c>
      <c r="F31" s="35">
        <v>10.709368</v>
      </c>
      <c r="G31" s="36">
        <v>10.709368</v>
      </c>
      <c r="H31" s="36">
        <v>0.23423551000000001</v>
      </c>
      <c r="I31" s="14">
        <f t="shared" si="2"/>
        <v>2.1872019898839971E-2</v>
      </c>
      <c r="K31" s="149"/>
      <c r="L31" s="148"/>
      <c r="M31" s="148"/>
    </row>
    <row r="32" spans="1:13" ht="15" customHeight="1" x14ac:dyDescent="0.25">
      <c r="A32" s="172" t="s">
        <v>26</v>
      </c>
      <c r="B32" s="4">
        <v>152.449894</v>
      </c>
      <c r="C32" s="7">
        <v>152.449894</v>
      </c>
      <c r="D32" s="7">
        <v>11.377721859999999</v>
      </c>
      <c r="E32" s="53">
        <f t="shared" si="0"/>
        <v>7.4632533755648267E-2</v>
      </c>
      <c r="F32" s="5">
        <v>7.1340630000000003</v>
      </c>
      <c r="G32" s="6">
        <v>7.1340630000000003</v>
      </c>
      <c r="H32" s="6">
        <v>0.10268919999999999</v>
      </c>
      <c r="I32" s="14">
        <f t="shared" si="2"/>
        <v>1.4394209863299496E-2</v>
      </c>
      <c r="K32" s="149"/>
      <c r="L32" s="148"/>
      <c r="M32" s="148"/>
    </row>
    <row r="33" spans="1:13" ht="15" customHeight="1" x14ac:dyDescent="0.25">
      <c r="A33" s="169" t="s">
        <v>25</v>
      </c>
      <c r="B33" s="4">
        <v>6.162128</v>
      </c>
      <c r="C33" s="7">
        <v>6.162128</v>
      </c>
      <c r="D33" s="7">
        <v>0.47933380999999997</v>
      </c>
      <c r="E33" s="53">
        <f t="shared" si="0"/>
        <v>7.7787058301937245E-2</v>
      </c>
      <c r="F33" s="35">
        <v>0.23666999999999999</v>
      </c>
      <c r="G33" s="36">
        <v>0.23666999999999999</v>
      </c>
      <c r="H33" s="36">
        <v>0</v>
      </c>
      <c r="I33" s="14">
        <f t="shared" si="2"/>
        <v>0</v>
      </c>
      <c r="K33" s="149"/>
      <c r="L33" s="148"/>
      <c r="M33" s="148"/>
    </row>
    <row r="34" spans="1:13" ht="15" customHeight="1" x14ac:dyDescent="0.25">
      <c r="A34" s="172" t="s">
        <v>32</v>
      </c>
      <c r="B34" s="4">
        <v>94.749171000000004</v>
      </c>
      <c r="C34" s="7">
        <v>94.749171000000004</v>
      </c>
      <c r="D34" s="7">
        <v>8.2640496199999998</v>
      </c>
      <c r="E34" s="53">
        <f t="shared" si="0"/>
        <v>8.7220284175362331E-2</v>
      </c>
      <c r="F34" s="5">
        <v>9.3229690000000005</v>
      </c>
      <c r="G34" s="6">
        <v>9.3229690000000005</v>
      </c>
      <c r="H34" s="6">
        <v>3.8148970000000004E-2</v>
      </c>
      <c r="I34" s="14">
        <f t="shared" si="2"/>
        <v>4.0919335889672056E-3</v>
      </c>
      <c r="K34" s="149"/>
      <c r="L34" s="148"/>
      <c r="M34" s="148"/>
    </row>
    <row r="35" spans="1:13" ht="15" customHeight="1" x14ac:dyDescent="0.25">
      <c r="A35" s="172" t="s">
        <v>18</v>
      </c>
      <c r="B35" s="4">
        <v>4.4720829999999996</v>
      </c>
      <c r="C35" s="7">
        <v>4.4720829999999996</v>
      </c>
      <c r="D35" s="7">
        <v>0.28749088</v>
      </c>
      <c r="E35" s="53">
        <f t="shared" si="0"/>
        <v>6.4285676272108558E-2</v>
      </c>
      <c r="F35" s="35">
        <v>5.1234000000000002E-2</v>
      </c>
      <c r="G35" s="36">
        <v>5.1234000000000002E-2</v>
      </c>
      <c r="H35" s="36">
        <v>4.0125000000000002E-4</v>
      </c>
      <c r="I35" s="14">
        <f t="shared" si="1"/>
        <v>7.8317133153765085E-3</v>
      </c>
      <c r="K35" s="149"/>
      <c r="L35" s="148"/>
      <c r="M35" s="148"/>
    </row>
    <row r="36" spans="1:13" ht="15" customHeight="1" x14ac:dyDescent="0.25">
      <c r="A36" s="169" t="s">
        <v>224</v>
      </c>
      <c r="B36" s="4">
        <v>2.1631629999999999</v>
      </c>
      <c r="C36" s="7">
        <v>2.1631629999999999</v>
      </c>
      <c r="D36" s="7">
        <v>0</v>
      </c>
      <c r="E36" s="53">
        <f t="shared" si="0"/>
        <v>0</v>
      </c>
      <c r="F36" s="59" t="s">
        <v>19</v>
      </c>
      <c r="G36" s="60" t="s">
        <v>19</v>
      </c>
      <c r="H36" s="60" t="s">
        <v>19</v>
      </c>
      <c r="I36" s="14" t="s">
        <v>19</v>
      </c>
      <c r="K36" s="149"/>
      <c r="L36" s="148"/>
      <c r="M36" s="148"/>
    </row>
    <row r="37" spans="1:13" ht="15" customHeight="1" x14ac:dyDescent="0.25">
      <c r="A37" s="169" t="s">
        <v>23</v>
      </c>
      <c r="B37" s="4">
        <v>38.066400000000002</v>
      </c>
      <c r="C37" s="7">
        <v>38.066400000000002</v>
      </c>
      <c r="D37" s="7">
        <v>3.7134663100000003</v>
      </c>
      <c r="E37" s="53">
        <f>D37/C37</f>
        <v>9.7552337757182195E-2</v>
      </c>
      <c r="F37" s="59" t="s">
        <v>19</v>
      </c>
      <c r="G37" s="60" t="s">
        <v>19</v>
      </c>
      <c r="H37" s="60" t="s">
        <v>19</v>
      </c>
      <c r="I37" s="14" t="s">
        <v>19</v>
      </c>
      <c r="K37" s="149"/>
      <c r="L37" s="148"/>
      <c r="M37" s="148"/>
    </row>
    <row r="38" spans="1:13" ht="15" customHeight="1" x14ac:dyDescent="0.25">
      <c r="A38" s="169" t="s">
        <v>31</v>
      </c>
      <c r="B38" s="4">
        <v>3.5150890000000001</v>
      </c>
      <c r="C38" s="7">
        <v>3.5150890000000001</v>
      </c>
      <c r="D38" s="7">
        <v>0.28177496999999996</v>
      </c>
      <c r="E38" s="53">
        <f t="shared" si="0"/>
        <v>8.0161546407502046E-2</v>
      </c>
      <c r="F38" s="59">
        <v>0.155363</v>
      </c>
      <c r="G38" s="60">
        <v>0.155363</v>
      </c>
      <c r="H38" s="60">
        <v>6.6961700000000004E-3</v>
      </c>
      <c r="I38" s="14">
        <f t="shared" si="1"/>
        <v>4.3100158982511926E-2</v>
      </c>
      <c r="K38" s="149"/>
      <c r="L38" s="148"/>
      <c r="M38" s="148"/>
    </row>
    <row r="39" spans="1:13" ht="15" customHeight="1" x14ac:dyDescent="0.25">
      <c r="A39" s="171" t="s">
        <v>17</v>
      </c>
      <c r="B39" s="4">
        <v>3.0125510000000002</v>
      </c>
      <c r="C39" s="7">
        <v>3.0125510000000002</v>
      </c>
      <c r="D39" s="7">
        <v>0.26561389000000002</v>
      </c>
      <c r="E39" s="53">
        <f t="shared" si="0"/>
        <v>8.8169093236927773E-2</v>
      </c>
      <c r="F39" s="59">
        <v>9.8292000000000004E-2</v>
      </c>
      <c r="G39" s="60">
        <v>9.8292000000000004E-2</v>
      </c>
      <c r="H39" s="60">
        <v>8.0249999999999991E-3</v>
      </c>
      <c r="I39" s="14">
        <f t="shared" si="1"/>
        <v>8.1644487852521042E-2</v>
      </c>
      <c r="K39" s="149"/>
      <c r="L39" s="148"/>
      <c r="M39" s="148"/>
    </row>
    <row r="40" spans="1:13" s="150" customFormat="1" ht="15" customHeight="1" x14ac:dyDescent="0.25">
      <c r="A40" s="171" t="s">
        <v>78</v>
      </c>
      <c r="B40" s="4">
        <v>5.4524999999999997</v>
      </c>
      <c r="C40" s="7">
        <v>5.4524999999999997</v>
      </c>
      <c r="D40" s="7">
        <v>0.33209328000000005</v>
      </c>
      <c r="E40" s="53">
        <f t="shared" si="0"/>
        <v>6.0906607977991759E-2</v>
      </c>
      <c r="F40" s="59">
        <v>0.38133400000000001</v>
      </c>
      <c r="G40" s="60">
        <v>0.38133400000000001</v>
      </c>
      <c r="H40" s="60">
        <v>5.4857959999999997E-2</v>
      </c>
      <c r="I40" s="14">
        <f t="shared" si="1"/>
        <v>0.14385803521322515</v>
      </c>
      <c r="K40" s="151"/>
    </row>
    <row r="41" spans="1:13" ht="15" customHeight="1" thickBot="1" x14ac:dyDescent="0.3">
      <c r="A41" s="173" t="s">
        <v>34</v>
      </c>
      <c r="B41" s="41">
        <v>3271.643779</v>
      </c>
      <c r="C41" s="42">
        <v>3271.643779</v>
      </c>
      <c r="D41" s="42">
        <v>1514.1809942300001</v>
      </c>
      <c r="E41" s="54">
        <f>D41/C41</f>
        <v>0.46281963945745336</v>
      </c>
      <c r="F41" s="10" t="s">
        <v>19</v>
      </c>
      <c r="G41" s="11" t="s">
        <v>19</v>
      </c>
      <c r="H41" s="11" t="s">
        <v>19</v>
      </c>
      <c r="I41" s="22" t="s">
        <v>19</v>
      </c>
      <c r="K41" s="149"/>
      <c r="L41" s="148"/>
      <c r="M41" s="148"/>
    </row>
    <row r="42" spans="1:13" ht="21" customHeight="1" thickBot="1" x14ac:dyDescent="0.3">
      <c r="A42" s="27" t="s">
        <v>92</v>
      </c>
      <c r="B42" s="8">
        <f>SUM(B43:B98)</f>
        <v>5911.4018539999979</v>
      </c>
      <c r="C42" s="9">
        <f>SUM(C43:C98)</f>
        <v>5911.4018539999979</v>
      </c>
      <c r="D42" s="9">
        <f>SUM(D43:D98)</f>
        <v>308.83177984999992</v>
      </c>
      <c r="E42" s="20">
        <f>D42/C42</f>
        <v>5.2243408158933809E-2</v>
      </c>
      <c r="F42" s="61">
        <f>SUM(F43:F98)</f>
        <v>1690.8690419999998</v>
      </c>
      <c r="G42" s="62">
        <f>SUM(G43:G98)</f>
        <v>1641.2888099999998</v>
      </c>
      <c r="H42" s="62">
        <f>SUM(H43:H98)</f>
        <v>16.492186930000003</v>
      </c>
      <c r="I42" s="63">
        <f>H42/G42</f>
        <v>1.0048314976326442E-2</v>
      </c>
      <c r="K42" s="149"/>
      <c r="L42" s="148"/>
      <c r="M42" s="148"/>
    </row>
    <row r="43" spans="1:13" ht="15" customHeight="1" x14ac:dyDescent="0.25">
      <c r="A43" s="179" t="s">
        <v>225</v>
      </c>
      <c r="B43" s="39">
        <v>6.501328</v>
      </c>
      <c r="C43" s="40">
        <v>6.501328</v>
      </c>
      <c r="D43" s="40">
        <v>0.27168803000000002</v>
      </c>
      <c r="E43" s="52">
        <f>D43/C43</f>
        <v>4.1789620520607487E-2</v>
      </c>
      <c r="F43" s="33">
        <v>3.347451</v>
      </c>
      <c r="G43" s="34">
        <v>3.347451</v>
      </c>
      <c r="H43" s="34">
        <v>1.820449E-2</v>
      </c>
      <c r="I43" s="21">
        <f>H43/G43</f>
        <v>5.4383141082572977E-3</v>
      </c>
      <c r="K43" s="149"/>
      <c r="L43" s="148"/>
      <c r="M43" s="148"/>
    </row>
    <row r="44" spans="1:13" ht="15" customHeight="1" x14ac:dyDescent="0.25">
      <c r="A44" s="169" t="s">
        <v>226</v>
      </c>
      <c r="B44" s="4">
        <v>50.319775</v>
      </c>
      <c r="C44" s="7">
        <v>50.319775</v>
      </c>
      <c r="D44" s="7">
        <v>0.95777411000000001</v>
      </c>
      <c r="E44" s="53">
        <f>D44/C44</f>
        <v>1.9033751840106597E-2</v>
      </c>
      <c r="F44" s="35">
        <v>18.610651000000001</v>
      </c>
      <c r="G44" s="36">
        <v>18.610651000000001</v>
      </c>
      <c r="H44" s="36">
        <v>4.035942E-2</v>
      </c>
      <c r="I44" s="14">
        <f>H44/G44</f>
        <v>2.1686194641982164E-3</v>
      </c>
      <c r="K44" s="149"/>
      <c r="L44" s="148"/>
      <c r="M44" s="148"/>
    </row>
    <row r="45" spans="1:13" ht="15" customHeight="1" x14ac:dyDescent="0.25">
      <c r="A45" s="169" t="s">
        <v>227</v>
      </c>
      <c r="B45" s="4">
        <v>21.9</v>
      </c>
      <c r="C45" s="7">
        <v>21.9</v>
      </c>
      <c r="D45" s="7">
        <v>1.46936679</v>
      </c>
      <c r="E45" s="53">
        <f t="shared" ref="E45:E97" si="3">D45/C45</f>
        <v>6.7094373972602747E-2</v>
      </c>
      <c r="F45" s="35">
        <v>3.25</v>
      </c>
      <c r="G45" s="36">
        <v>3.25</v>
      </c>
      <c r="H45" s="36">
        <v>5.6660589999999997E-2</v>
      </c>
      <c r="I45" s="14">
        <f t="shared" ref="I45:I94" si="4">H45/G45</f>
        <v>1.7434027692307692E-2</v>
      </c>
      <c r="K45" s="149"/>
      <c r="L45" s="148"/>
      <c r="M45" s="148"/>
    </row>
    <row r="46" spans="1:13" ht="15" customHeight="1" x14ac:dyDescent="0.25">
      <c r="A46" s="169" t="s">
        <v>228</v>
      </c>
      <c r="B46" s="4">
        <v>14.088463000000001</v>
      </c>
      <c r="C46" s="7">
        <v>14.088463000000001</v>
      </c>
      <c r="D46" s="7">
        <v>3.7785910000000006E-2</v>
      </c>
      <c r="E46" s="53">
        <f t="shared" si="3"/>
        <v>2.6820462956108132E-3</v>
      </c>
      <c r="F46" s="35">
        <v>0.82195399999999996</v>
      </c>
      <c r="G46" s="36">
        <v>0.82195399999999996</v>
      </c>
      <c r="H46" s="36">
        <v>0</v>
      </c>
      <c r="I46" s="14">
        <f t="shared" si="4"/>
        <v>0</v>
      </c>
      <c r="K46" s="149"/>
      <c r="L46" s="148"/>
      <c r="M46" s="148"/>
    </row>
    <row r="47" spans="1:13" ht="15" customHeight="1" x14ac:dyDescent="0.25">
      <c r="A47" s="169" t="s">
        <v>229</v>
      </c>
      <c r="B47" s="4">
        <v>36.437677999999998</v>
      </c>
      <c r="C47" s="7">
        <v>36.437677999999998</v>
      </c>
      <c r="D47" s="7">
        <v>1.29158108</v>
      </c>
      <c r="E47" s="53">
        <f t="shared" si="3"/>
        <v>3.5446305881510896E-2</v>
      </c>
      <c r="F47" s="35">
        <v>2.9100549999999998</v>
      </c>
      <c r="G47" s="36">
        <v>2.9100549999999998</v>
      </c>
      <c r="H47" s="36">
        <v>0</v>
      </c>
      <c r="I47" s="14">
        <f t="shared" si="4"/>
        <v>0</v>
      </c>
      <c r="K47" s="149"/>
      <c r="L47" s="148"/>
      <c r="M47" s="148"/>
    </row>
    <row r="48" spans="1:13" ht="15" customHeight="1" x14ac:dyDescent="0.25">
      <c r="A48" s="169" t="s">
        <v>278</v>
      </c>
      <c r="B48" s="4">
        <v>4135.2820000000002</v>
      </c>
      <c r="C48" s="7">
        <v>4135.2820000000002</v>
      </c>
      <c r="D48" s="7">
        <v>233.11055746</v>
      </c>
      <c r="E48" s="53">
        <f t="shared" si="3"/>
        <v>5.6371139249995525E-2</v>
      </c>
      <c r="F48" s="35">
        <v>264.03493400000002</v>
      </c>
      <c r="G48" s="36">
        <v>264.03493400000002</v>
      </c>
      <c r="H48" s="36">
        <v>0.26304328000000005</v>
      </c>
      <c r="I48" s="14">
        <f t="shared" si="4"/>
        <v>9.9624423183335294E-4</v>
      </c>
      <c r="K48" s="149"/>
      <c r="L48" s="148"/>
      <c r="M48" s="148"/>
    </row>
    <row r="49" spans="1:14" ht="15" customHeight="1" x14ac:dyDescent="0.25">
      <c r="A49" s="169" t="s">
        <v>230</v>
      </c>
      <c r="B49" s="4">
        <v>11.583876999999999</v>
      </c>
      <c r="C49" s="7">
        <v>11.583876999999999</v>
      </c>
      <c r="D49" s="7">
        <v>1.2248729999999999E-2</v>
      </c>
      <c r="E49" s="53">
        <f t="shared" si="3"/>
        <v>1.0573946874608562E-3</v>
      </c>
      <c r="F49" s="35">
        <v>8</v>
      </c>
      <c r="G49" s="36">
        <v>8</v>
      </c>
      <c r="H49" s="36">
        <v>0</v>
      </c>
      <c r="I49" s="14">
        <f t="shared" si="4"/>
        <v>0</v>
      </c>
      <c r="K49" s="151"/>
      <c r="L49" s="150"/>
      <c r="M49" s="150"/>
      <c r="N49" s="150"/>
    </row>
    <row r="50" spans="1:14" s="159" customFormat="1" ht="15" customHeight="1" x14ac:dyDescent="0.25">
      <c r="A50" s="169" t="s">
        <v>231</v>
      </c>
      <c r="B50" s="4">
        <v>10.301793999999999</v>
      </c>
      <c r="C50" s="7">
        <v>10.301793999999999</v>
      </c>
      <c r="D50" s="7">
        <v>0.33600259999999998</v>
      </c>
      <c r="E50" s="53">
        <f t="shared" si="3"/>
        <v>3.2615930778658556E-2</v>
      </c>
      <c r="F50" s="35">
        <v>0.42174400000000001</v>
      </c>
      <c r="G50" s="36">
        <v>0.42174400000000001</v>
      </c>
      <c r="H50" s="36">
        <v>5.5070800000000001E-3</v>
      </c>
      <c r="I50" s="14">
        <f t="shared" si="4"/>
        <v>1.3057873970939717E-2</v>
      </c>
      <c r="K50" s="160"/>
    </row>
    <row r="51" spans="1:14" s="159" customFormat="1" ht="15" customHeight="1" x14ac:dyDescent="0.25">
      <c r="A51" s="169" t="s">
        <v>232</v>
      </c>
      <c r="B51" s="4">
        <v>1.5245759999999999</v>
      </c>
      <c r="C51" s="7">
        <v>1.5245759999999999</v>
      </c>
      <c r="D51" s="7">
        <v>5.0420769999999997E-2</v>
      </c>
      <c r="E51" s="53">
        <f t="shared" si="3"/>
        <v>3.3071995098965218E-2</v>
      </c>
      <c r="F51" s="59" t="s">
        <v>19</v>
      </c>
      <c r="G51" s="60" t="s">
        <v>19</v>
      </c>
      <c r="H51" s="60" t="s">
        <v>19</v>
      </c>
      <c r="I51" s="14" t="s">
        <v>19</v>
      </c>
      <c r="K51" s="160"/>
    </row>
    <row r="52" spans="1:14" s="159" customFormat="1" ht="15" customHeight="1" x14ac:dyDescent="0.25">
      <c r="A52" s="169" t="s">
        <v>56</v>
      </c>
      <c r="B52" s="4">
        <v>26.994371000000001</v>
      </c>
      <c r="C52" s="7">
        <v>26.994371000000001</v>
      </c>
      <c r="D52" s="7">
        <v>0.79267841000000006</v>
      </c>
      <c r="E52" s="53">
        <f t="shared" si="3"/>
        <v>2.9364581601104913E-2</v>
      </c>
      <c r="F52" s="35">
        <v>377.167889</v>
      </c>
      <c r="G52" s="36">
        <v>377.167889</v>
      </c>
      <c r="H52" s="36">
        <v>10.04572722</v>
      </c>
      <c r="I52" s="14">
        <f t="shared" si="4"/>
        <v>2.6634630128865504E-2</v>
      </c>
      <c r="K52" s="160"/>
    </row>
    <row r="53" spans="1:14" s="159" customFormat="1" ht="15" customHeight="1" x14ac:dyDescent="0.25">
      <c r="A53" s="169" t="s">
        <v>233</v>
      </c>
      <c r="B53" s="4">
        <v>7.1395080000000002</v>
      </c>
      <c r="C53" s="7">
        <v>7.1395080000000002</v>
      </c>
      <c r="D53" s="7">
        <v>0.31821792999999998</v>
      </c>
      <c r="E53" s="53">
        <f t="shared" si="3"/>
        <v>4.4571408842177918E-2</v>
      </c>
      <c r="F53" s="35">
        <v>4.7142780000000002</v>
      </c>
      <c r="G53" s="36">
        <v>4.7142780000000002</v>
      </c>
      <c r="H53" s="36">
        <v>1.075918E-2</v>
      </c>
      <c r="I53" s="14">
        <f t="shared" si="4"/>
        <v>2.2822540376278189E-3</v>
      </c>
      <c r="K53" s="160"/>
    </row>
    <row r="54" spans="1:14" s="159" customFormat="1" ht="15" customHeight="1" x14ac:dyDescent="0.25">
      <c r="A54" s="169" t="s">
        <v>234</v>
      </c>
      <c r="B54" s="4">
        <v>8.0457029999999996</v>
      </c>
      <c r="C54" s="7">
        <v>8.0457029999999996</v>
      </c>
      <c r="D54" s="7">
        <v>0.41872527000000004</v>
      </c>
      <c r="E54" s="53">
        <f t="shared" si="3"/>
        <v>5.2043341644602101E-2</v>
      </c>
      <c r="F54" s="35">
        <v>0.306753</v>
      </c>
      <c r="G54" s="36">
        <v>0.306753</v>
      </c>
      <c r="H54" s="36">
        <v>0</v>
      </c>
      <c r="I54" s="14">
        <f t="shared" si="4"/>
        <v>0</v>
      </c>
      <c r="K54" s="160"/>
    </row>
    <row r="55" spans="1:14" s="159" customFormat="1" ht="15" customHeight="1" x14ac:dyDescent="0.25">
      <c r="A55" s="169" t="s">
        <v>235</v>
      </c>
      <c r="B55" s="4">
        <v>12.972998</v>
      </c>
      <c r="C55" s="7">
        <v>12.972998</v>
      </c>
      <c r="D55" s="7">
        <v>0.77064827000000002</v>
      </c>
      <c r="E55" s="53">
        <f t="shared" si="3"/>
        <v>5.9404022878905866E-2</v>
      </c>
      <c r="F55" s="35">
        <v>3.8903620000000001</v>
      </c>
      <c r="G55" s="36">
        <v>3.8903620000000001</v>
      </c>
      <c r="H55" s="36">
        <v>0</v>
      </c>
      <c r="I55" s="14">
        <f t="shared" si="4"/>
        <v>0</v>
      </c>
      <c r="K55" s="160"/>
    </row>
    <row r="56" spans="1:14" ht="15" customHeight="1" x14ac:dyDescent="0.25">
      <c r="A56" s="169" t="s">
        <v>236</v>
      </c>
      <c r="B56" s="4">
        <v>8.8309999999999995</v>
      </c>
      <c r="C56" s="7">
        <v>8.8309999999999995</v>
      </c>
      <c r="D56" s="7">
        <v>0.43004299000000001</v>
      </c>
      <c r="E56" s="53">
        <f t="shared" si="3"/>
        <v>4.8696975427471409E-2</v>
      </c>
      <c r="F56" s="5">
        <v>0.57489999999999997</v>
      </c>
      <c r="G56" s="6">
        <v>0.57489999999999997</v>
      </c>
      <c r="H56" s="6">
        <v>8.1797499999999995E-3</v>
      </c>
      <c r="I56" s="14">
        <f t="shared" si="4"/>
        <v>1.4228126630718386E-2</v>
      </c>
      <c r="K56" s="151"/>
      <c r="L56" s="150"/>
      <c r="M56" s="150"/>
      <c r="N56" s="150"/>
    </row>
    <row r="57" spans="1:14" ht="15" customHeight="1" x14ac:dyDescent="0.25">
      <c r="A57" s="169" t="s">
        <v>237</v>
      </c>
      <c r="B57" s="4">
        <v>4.400137</v>
      </c>
      <c r="C57" s="7">
        <v>4.400137</v>
      </c>
      <c r="D57" s="7">
        <v>0.21712032000000001</v>
      </c>
      <c r="E57" s="53">
        <f t="shared" si="3"/>
        <v>4.9343990880283954E-2</v>
      </c>
      <c r="F57" s="35">
        <v>1.600536</v>
      </c>
      <c r="G57" s="36">
        <v>1.600536</v>
      </c>
      <c r="H57" s="36">
        <v>2.3745369999999998E-2</v>
      </c>
      <c r="I57" s="14">
        <f t="shared" si="4"/>
        <v>1.4835886228113581E-2</v>
      </c>
      <c r="K57" s="151"/>
      <c r="L57" s="150"/>
      <c r="M57" s="150"/>
      <c r="N57" s="150"/>
    </row>
    <row r="58" spans="1:14" ht="15" customHeight="1" x14ac:dyDescent="0.25">
      <c r="A58" s="169" t="s">
        <v>98</v>
      </c>
      <c r="B58" s="4">
        <v>2.2013099999999999</v>
      </c>
      <c r="C58" s="7">
        <v>2.2013099999999999</v>
      </c>
      <c r="D58" s="7">
        <v>0.12788268</v>
      </c>
      <c r="E58" s="53">
        <f t="shared" si="3"/>
        <v>5.8093898633086664E-2</v>
      </c>
      <c r="F58" s="59" t="s">
        <v>19</v>
      </c>
      <c r="G58" s="60" t="s">
        <v>19</v>
      </c>
      <c r="H58" s="60" t="s">
        <v>19</v>
      </c>
      <c r="I58" s="14" t="s">
        <v>19</v>
      </c>
      <c r="K58" s="151"/>
      <c r="L58" s="150"/>
      <c r="M58" s="150"/>
      <c r="N58" s="150"/>
    </row>
    <row r="59" spans="1:14" ht="15" customHeight="1" x14ac:dyDescent="0.25">
      <c r="A59" s="169" t="s">
        <v>238</v>
      </c>
      <c r="B59" s="4">
        <v>13.972</v>
      </c>
      <c r="C59" s="7">
        <v>13.972</v>
      </c>
      <c r="D59" s="7">
        <v>1.1508379499999999</v>
      </c>
      <c r="E59" s="53">
        <f t="shared" si="3"/>
        <v>8.2367445605496706E-2</v>
      </c>
      <c r="F59" s="35">
        <v>5.4749999999999996</v>
      </c>
      <c r="G59" s="36">
        <v>5.4749999999999996</v>
      </c>
      <c r="H59" s="36">
        <v>0.17268559</v>
      </c>
      <c r="I59" s="14">
        <f t="shared" si="4"/>
        <v>3.1540747031963474E-2</v>
      </c>
      <c r="K59" s="151"/>
      <c r="L59" s="150"/>
      <c r="M59" s="150"/>
      <c r="N59" s="150"/>
    </row>
    <row r="60" spans="1:14" ht="15" customHeight="1" x14ac:dyDescent="0.25">
      <c r="A60" s="169" t="s">
        <v>239</v>
      </c>
      <c r="B60" s="4">
        <v>6.6897000000000002</v>
      </c>
      <c r="C60" s="7">
        <v>6.6897000000000002</v>
      </c>
      <c r="D60" s="7">
        <v>0.68382451</v>
      </c>
      <c r="E60" s="53">
        <f t="shared" si="3"/>
        <v>0.1022205046564121</v>
      </c>
      <c r="F60" s="35">
        <v>49.5</v>
      </c>
      <c r="G60" s="36">
        <v>49.5</v>
      </c>
      <c r="H60" s="36">
        <v>3.1150156400000002</v>
      </c>
      <c r="I60" s="14">
        <f t="shared" si="4"/>
        <v>6.2929608888888891E-2</v>
      </c>
      <c r="K60" s="149"/>
      <c r="L60" s="148"/>
      <c r="M60" s="148"/>
    </row>
    <row r="61" spans="1:14" ht="15" customHeight="1" thickBot="1" x14ac:dyDescent="0.3">
      <c r="A61" s="178" t="s">
        <v>240</v>
      </c>
      <c r="B61" s="43">
        <v>5.7478639999999999</v>
      </c>
      <c r="C61" s="44">
        <v>5.7478639999999999</v>
      </c>
      <c r="D61" s="44">
        <v>0.24283281000000001</v>
      </c>
      <c r="E61" s="55">
        <f t="shared" si="3"/>
        <v>4.2247487066499834E-2</v>
      </c>
      <c r="F61" s="37">
        <v>0.51975800000000005</v>
      </c>
      <c r="G61" s="38">
        <v>0.51975800000000005</v>
      </c>
      <c r="H61" s="38">
        <v>7.4676600000000001E-3</v>
      </c>
      <c r="I61" s="22">
        <f t="shared" si="4"/>
        <v>1.4367571061917276E-2</v>
      </c>
      <c r="K61" s="149"/>
      <c r="L61" s="148"/>
      <c r="M61" s="150"/>
      <c r="N61" s="150"/>
    </row>
    <row r="62" spans="1:14" ht="15" customHeight="1" x14ac:dyDescent="0.25">
      <c r="A62" s="179" t="s">
        <v>241</v>
      </c>
      <c r="B62" s="39">
        <v>6.1559540000000004</v>
      </c>
      <c r="C62" s="40">
        <v>6.1559540000000004</v>
      </c>
      <c r="D62" s="40">
        <v>0.32715242999999999</v>
      </c>
      <c r="E62" s="52">
        <f t="shared" si="3"/>
        <v>5.3144066703552359E-2</v>
      </c>
      <c r="F62" s="180">
        <v>0.45769599999999999</v>
      </c>
      <c r="G62" s="181">
        <v>0.45769599999999999</v>
      </c>
      <c r="H62" s="181">
        <v>7.6394599999999998E-3</v>
      </c>
      <c r="I62" s="21">
        <f t="shared" si="4"/>
        <v>1.6691122491784942E-2</v>
      </c>
      <c r="K62" s="149"/>
      <c r="L62" s="148"/>
      <c r="M62" s="148"/>
    </row>
    <row r="63" spans="1:14" ht="15" customHeight="1" x14ac:dyDescent="0.25">
      <c r="A63" s="169" t="s">
        <v>242</v>
      </c>
      <c r="B63" s="4">
        <v>24.861499999999999</v>
      </c>
      <c r="C63" s="7">
        <v>24.861499999999999</v>
      </c>
      <c r="D63" s="7">
        <v>2.5958788699999999</v>
      </c>
      <c r="E63" s="53">
        <f t="shared" si="3"/>
        <v>0.10441360617822738</v>
      </c>
      <c r="F63" s="35">
        <v>55.679200000000002</v>
      </c>
      <c r="G63" s="36">
        <v>55.679200000000002</v>
      </c>
      <c r="H63" s="36">
        <v>4.4095780000000001E-2</v>
      </c>
      <c r="I63" s="14">
        <f t="shared" si="4"/>
        <v>7.9196145059555456E-4</v>
      </c>
      <c r="K63" s="149"/>
      <c r="L63" s="148"/>
      <c r="M63" s="148"/>
    </row>
    <row r="64" spans="1:14" ht="15" customHeight="1" x14ac:dyDescent="0.25">
      <c r="A64" s="169" t="s">
        <v>277</v>
      </c>
      <c r="B64" s="4">
        <v>18.879297999999999</v>
      </c>
      <c r="C64" s="7">
        <v>18.879297999999999</v>
      </c>
      <c r="D64" s="7">
        <v>0.82019794999999995</v>
      </c>
      <c r="E64" s="53">
        <f t="shared" si="3"/>
        <v>4.3444303384585596E-2</v>
      </c>
      <c r="F64" s="35">
        <v>35.996901999999999</v>
      </c>
      <c r="G64" s="36">
        <v>35.996901999999999</v>
      </c>
      <c r="H64" s="36">
        <v>0.10104331</v>
      </c>
      <c r="I64" s="14">
        <f t="shared" si="4"/>
        <v>2.8070001690701052E-3</v>
      </c>
      <c r="K64" s="149"/>
      <c r="L64" s="148"/>
      <c r="M64" s="148"/>
    </row>
    <row r="65" spans="1:13" ht="15" customHeight="1" x14ac:dyDescent="0.25">
      <c r="A65" s="169" t="s">
        <v>243</v>
      </c>
      <c r="B65" s="4">
        <v>7.5107999999999997</v>
      </c>
      <c r="C65" s="7">
        <v>7.5107999999999997</v>
      </c>
      <c r="D65" s="7">
        <v>7.7779999999999993E-4</v>
      </c>
      <c r="E65" s="53">
        <f t="shared" si="3"/>
        <v>1.0355754380358949E-4</v>
      </c>
      <c r="F65" s="5">
        <v>1.66</v>
      </c>
      <c r="G65" s="6">
        <v>1.66</v>
      </c>
      <c r="H65" s="6">
        <v>0</v>
      </c>
      <c r="I65" s="14">
        <f t="shared" si="4"/>
        <v>0</v>
      </c>
      <c r="K65" s="149"/>
      <c r="L65" s="148"/>
      <c r="M65" s="148"/>
    </row>
    <row r="66" spans="1:13" s="48" customFormat="1" ht="15" customHeight="1" x14ac:dyDescent="0.25">
      <c r="A66" s="169" t="s">
        <v>244</v>
      </c>
      <c r="B66" s="4">
        <v>61.445525000000004</v>
      </c>
      <c r="C66" s="7">
        <v>61.445525000000004</v>
      </c>
      <c r="D66" s="7">
        <v>0.72515624000000001</v>
      </c>
      <c r="E66" s="53">
        <f t="shared" si="3"/>
        <v>1.1801611915595155E-2</v>
      </c>
      <c r="F66" s="5">
        <v>2.0704099999999999</v>
      </c>
      <c r="G66" s="6">
        <v>2.0704099999999999</v>
      </c>
      <c r="H66" s="6">
        <v>7.1358580000000005E-2</v>
      </c>
      <c r="I66" s="14">
        <f t="shared" si="4"/>
        <v>3.4465917378683451E-2</v>
      </c>
      <c r="K66" s="149"/>
      <c r="L66" s="148"/>
      <c r="M66" s="148"/>
    </row>
    <row r="67" spans="1:13" ht="15" customHeight="1" x14ac:dyDescent="0.25">
      <c r="A67" s="169" t="s">
        <v>245</v>
      </c>
      <c r="B67" s="4">
        <v>3.1022259999999999</v>
      </c>
      <c r="C67" s="7">
        <v>3.1022259999999999</v>
      </c>
      <c r="D67" s="7">
        <v>0.18945471999999999</v>
      </c>
      <c r="E67" s="53">
        <f t="shared" si="3"/>
        <v>6.1070573194860721E-2</v>
      </c>
      <c r="F67" s="35">
        <v>1.906523</v>
      </c>
      <c r="G67" s="36">
        <v>1.906523</v>
      </c>
      <c r="H67" s="36">
        <v>0</v>
      </c>
      <c r="I67" s="14">
        <f t="shared" si="4"/>
        <v>0</v>
      </c>
      <c r="K67" s="149"/>
      <c r="L67" s="148"/>
      <c r="M67" s="148"/>
    </row>
    <row r="68" spans="1:13" ht="15" customHeight="1" x14ac:dyDescent="0.25">
      <c r="A68" s="171" t="s">
        <v>246</v>
      </c>
      <c r="B68" s="4">
        <v>15.275499999999999</v>
      </c>
      <c r="C68" s="7">
        <v>15.275499999999999</v>
      </c>
      <c r="D68" s="7">
        <v>0.12734319999999999</v>
      </c>
      <c r="E68" s="53">
        <f t="shared" si="3"/>
        <v>8.3364341592746544E-3</v>
      </c>
      <c r="F68" s="35">
        <v>1.249306</v>
      </c>
      <c r="G68" s="36">
        <v>1.249306</v>
      </c>
      <c r="H68" s="36">
        <v>0</v>
      </c>
      <c r="I68" s="14">
        <f t="shared" si="4"/>
        <v>0</v>
      </c>
      <c r="K68" s="149"/>
      <c r="L68" s="148"/>
      <c r="M68" s="148"/>
    </row>
    <row r="69" spans="1:13" ht="15" customHeight="1" x14ac:dyDescent="0.25">
      <c r="A69" s="169" t="s">
        <v>247</v>
      </c>
      <c r="B69" s="4">
        <v>15.400700000000001</v>
      </c>
      <c r="C69" s="7">
        <v>15.400700000000001</v>
      </c>
      <c r="D69" s="7">
        <v>0.82834408999999998</v>
      </c>
      <c r="E69" s="53">
        <f t="shared" si="3"/>
        <v>5.3786132448525065E-2</v>
      </c>
      <c r="F69" s="5">
        <v>44.460886000000002</v>
      </c>
      <c r="G69" s="6">
        <v>44.460886000000002</v>
      </c>
      <c r="H69" s="6">
        <v>0.54420693999999992</v>
      </c>
      <c r="I69" s="14">
        <f t="shared" si="4"/>
        <v>1.2240128098211985E-2</v>
      </c>
      <c r="K69" s="149"/>
      <c r="L69" s="148"/>
      <c r="M69" s="148"/>
    </row>
    <row r="70" spans="1:13" ht="15" customHeight="1" x14ac:dyDescent="0.25">
      <c r="A70" s="175" t="s">
        <v>248</v>
      </c>
      <c r="B70" s="4">
        <v>7.32559</v>
      </c>
      <c r="C70" s="7">
        <v>7.32559</v>
      </c>
      <c r="D70" s="7">
        <v>0.61374527000000001</v>
      </c>
      <c r="E70" s="53">
        <f t="shared" si="3"/>
        <v>8.3781001939775501E-2</v>
      </c>
      <c r="F70" s="35">
        <v>17.904806000000001</v>
      </c>
      <c r="G70" s="36">
        <v>17.904806000000001</v>
      </c>
      <c r="H70" s="36">
        <v>0.1556999</v>
      </c>
      <c r="I70" s="14">
        <f t="shared" si="4"/>
        <v>8.6959836370190217E-3</v>
      </c>
      <c r="K70" s="149"/>
      <c r="L70" s="148"/>
      <c r="M70" s="148"/>
    </row>
    <row r="71" spans="1:13" ht="15" customHeight="1" x14ac:dyDescent="0.25">
      <c r="A71" s="169" t="s">
        <v>249</v>
      </c>
      <c r="B71" s="4">
        <v>14.031165</v>
      </c>
      <c r="C71" s="7">
        <v>14.031165</v>
      </c>
      <c r="D71" s="7">
        <v>0.73734416000000003</v>
      </c>
      <c r="E71" s="53">
        <f t="shared" si="3"/>
        <v>5.2550458924829124E-2</v>
      </c>
      <c r="F71" s="35">
        <v>4.8611389999999997</v>
      </c>
      <c r="G71" s="36">
        <v>4.8611389999999997</v>
      </c>
      <c r="H71" s="36">
        <v>0.89873155000000005</v>
      </c>
      <c r="I71" s="14">
        <f t="shared" si="4"/>
        <v>0.18488085816924801</v>
      </c>
      <c r="K71" s="149"/>
      <c r="L71" s="148"/>
      <c r="M71" s="148"/>
    </row>
    <row r="72" spans="1:13" ht="15" customHeight="1" x14ac:dyDescent="0.25">
      <c r="A72" s="169" t="s">
        <v>250</v>
      </c>
      <c r="B72" s="4">
        <v>2.2492019999999999</v>
      </c>
      <c r="C72" s="7">
        <v>2.2492019999999999</v>
      </c>
      <c r="D72" s="7">
        <v>0.11551225</v>
      </c>
      <c r="E72" s="53">
        <f t="shared" si="3"/>
        <v>5.1356992391079145E-2</v>
      </c>
      <c r="F72" s="59" t="s">
        <v>19</v>
      </c>
      <c r="G72" s="60" t="s">
        <v>19</v>
      </c>
      <c r="H72" s="60" t="s">
        <v>19</v>
      </c>
      <c r="I72" s="14" t="s">
        <v>19</v>
      </c>
      <c r="K72" s="149"/>
      <c r="L72" s="148"/>
      <c r="M72" s="148"/>
    </row>
    <row r="73" spans="1:13" ht="15" customHeight="1" x14ac:dyDescent="0.25">
      <c r="A73" s="169" t="s">
        <v>251</v>
      </c>
      <c r="B73" s="4">
        <v>53.94594</v>
      </c>
      <c r="C73" s="7">
        <v>53.94594</v>
      </c>
      <c r="D73" s="7">
        <v>3.2879166500000001</v>
      </c>
      <c r="E73" s="53">
        <f t="shared" si="3"/>
        <v>6.0948361452224209E-2</v>
      </c>
      <c r="F73" s="35">
        <v>23.422027</v>
      </c>
      <c r="G73" s="36">
        <v>23.422027</v>
      </c>
      <c r="H73" s="36">
        <v>6.2111899999999992E-3</v>
      </c>
      <c r="I73" s="14">
        <f t="shared" si="4"/>
        <v>2.6518584407745748E-4</v>
      </c>
      <c r="K73" s="149"/>
      <c r="L73" s="148"/>
      <c r="M73" s="148"/>
    </row>
    <row r="74" spans="1:13" ht="15" customHeight="1" x14ac:dyDescent="0.25">
      <c r="A74" s="169" t="s">
        <v>252</v>
      </c>
      <c r="B74" s="4">
        <v>79.995019999999997</v>
      </c>
      <c r="C74" s="7">
        <v>79.995019999999997</v>
      </c>
      <c r="D74" s="7">
        <v>0.18806754000000001</v>
      </c>
      <c r="E74" s="53">
        <f t="shared" si="3"/>
        <v>2.3509905991647984E-3</v>
      </c>
      <c r="F74" s="35">
        <v>8.4911999999999992</v>
      </c>
      <c r="G74" s="36">
        <v>8.4911999999999992</v>
      </c>
      <c r="H74" s="36">
        <v>0.11914736999999999</v>
      </c>
      <c r="I74" s="14">
        <f t="shared" si="4"/>
        <v>1.403186475409836E-2</v>
      </c>
      <c r="K74" s="149"/>
      <c r="L74" s="148"/>
      <c r="M74" s="148"/>
    </row>
    <row r="75" spans="1:13" ht="15" customHeight="1" x14ac:dyDescent="0.25">
      <c r="A75" s="169" t="s">
        <v>253</v>
      </c>
      <c r="B75" s="4">
        <v>293.72179</v>
      </c>
      <c r="C75" s="7">
        <v>293.72179</v>
      </c>
      <c r="D75" s="7">
        <v>17.3330576</v>
      </c>
      <c r="E75" s="53">
        <f t="shared" si="3"/>
        <v>5.9011820675612794E-2</v>
      </c>
      <c r="F75" s="35">
        <v>15.4</v>
      </c>
      <c r="G75" s="36">
        <v>15.4</v>
      </c>
      <c r="H75" s="36">
        <v>0</v>
      </c>
      <c r="I75" s="14">
        <f t="shared" si="4"/>
        <v>0</v>
      </c>
      <c r="K75" s="149"/>
      <c r="L75" s="148"/>
      <c r="M75" s="148"/>
    </row>
    <row r="76" spans="1:13" ht="15" customHeight="1" x14ac:dyDescent="0.25">
      <c r="A76" s="169" t="s">
        <v>254</v>
      </c>
      <c r="B76" s="4">
        <v>10.064019999999999</v>
      </c>
      <c r="C76" s="7">
        <v>10.064019999999999</v>
      </c>
      <c r="D76" s="7">
        <v>0.32794981000000001</v>
      </c>
      <c r="E76" s="53">
        <f t="shared" si="3"/>
        <v>3.258636310341196E-2</v>
      </c>
      <c r="F76" s="35">
        <v>3.2541060000000002</v>
      </c>
      <c r="G76" s="36">
        <v>3.2541060000000002</v>
      </c>
      <c r="H76" s="36">
        <v>2.494331E-2</v>
      </c>
      <c r="I76" s="14">
        <f t="shared" si="4"/>
        <v>7.665180544210913E-3</v>
      </c>
      <c r="K76" s="149"/>
      <c r="L76" s="148"/>
      <c r="M76" s="148"/>
    </row>
    <row r="77" spans="1:13" ht="15" customHeight="1" x14ac:dyDescent="0.25">
      <c r="A77" s="169" t="s">
        <v>255</v>
      </c>
      <c r="B77" s="4">
        <v>28.465900000000001</v>
      </c>
      <c r="C77" s="7">
        <v>28.465900000000001</v>
      </c>
      <c r="D77" s="7">
        <v>0.41363227000000002</v>
      </c>
      <c r="E77" s="53">
        <f t="shared" si="3"/>
        <v>1.4530798955943778E-2</v>
      </c>
      <c r="F77" s="35">
        <v>3</v>
      </c>
      <c r="G77" s="36">
        <v>3</v>
      </c>
      <c r="H77" s="36">
        <v>0.17852756</v>
      </c>
      <c r="I77" s="14">
        <f t="shared" si="4"/>
        <v>5.9509186666666665E-2</v>
      </c>
      <c r="K77" s="149"/>
      <c r="L77" s="148"/>
      <c r="M77" s="148"/>
    </row>
    <row r="78" spans="1:13" ht="15" customHeight="1" x14ac:dyDescent="0.25">
      <c r="A78" s="169" t="s">
        <v>256</v>
      </c>
      <c r="B78" s="4">
        <v>105.161</v>
      </c>
      <c r="C78" s="7">
        <v>105.161</v>
      </c>
      <c r="D78" s="7">
        <v>5.9044113499999993</v>
      </c>
      <c r="E78" s="53">
        <f t="shared" si="3"/>
        <v>5.6146397904165986E-2</v>
      </c>
      <c r="F78" s="35">
        <v>16.48</v>
      </c>
      <c r="G78" s="36">
        <v>16.48</v>
      </c>
      <c r="H78" s="36">
        <v>2.1279E-4</v>
      </c>
      <c r="I78" s="14">
        <f t="shared" si="4"/>
        <v>1.2912014563106796E-5</v>
      </c>
      <c r="K78" s="148"/>
      <c r="L78" s="148"/>
      <c r="M78" s="148"/>
    </row>
    <row r="79" spans="1:13" ht="15" customHeight="1" x14ac:dyDescent="0.25">
      <c r="A79" s="169" t="s">
        <v>76</v>
      </c>
      <c r="B79" s="4">
        <v>0.53</v>
      </c>
      <c r="C79" s="7">
        <v>0.53</v>
      </c>
      <c r="D79" s="7">
        <v>1.9159560000000003E-2</v>
      </c>
      <c r="E79" s="53">
        <f t="shared" si="3"/>
        <v>3.6150113207547172E-2</v>
      </c>
      <c r="F79" s="59" t="s">
        <v>19</v>
      </c>
      <c r="G79" s="60" t="s">
        <v>19</v>
      </c>
      <c r="H79" s="60" t="s">
        <v>19</v>
      </c>
      <c r="I79" s="14" t="s">
        <v>19</v>
      </c>
      <c r="K79" s="149"/>
      <c r="L79" s="148"/>
      <c r="M79" s="148"/>
    </row>
    <row r="80" spans="1:13" ht="15" customHeight="1" x14ac:dyDescent="0.25">
      <c r="A80" s="169" t="s">
        <v>257</v>
      </c>
      <c r="B80" s="4">
        <v>48.956270000000004</v>
      </c>
      <c r="C80" s="7">
        <v>48.956270000000004</v>
      </c>
      <c r="D80" s="7">
        <v>2.1669582099999998</v>
      </c>
      <c r="E80" s="53">
        <f t="shared" si="3"/>
        <v>4.4263139532484799E-2</v>
      </c>
      <c r="F80" s="59">
        <v>29.362414000000001</v>
      </c>
      <c r="G80" s="60">
        <v>29.362414000000001</v>
      </c>
      <c r="H80" s="60">
        <v>0</v>
      </c>
      <c r="I80" s="14">
        <f t="shared" si="4"/>
        <v>0</v>
      </c>
      <c r="K80" s="149"/>
      <c r="L80" s="148"/>
      <c r="M80" s="148"/>
    </row>
    <row r="81" spans="1:13" ht="15" customHeight="1" x14ac:dyDescent="0.25">
      <c r="A81" s="169" t="s">
        <v>50</v>
      </c>
      <c r="B81" s="4">
        <v>0.87875300000000001</v>
      </c>
      <c r="C81" s="7">
        <v>0.87875300000000001</v>
      </c>
      <c r="D81" s="7">
        <v>1.77991E-3</v>
      </c>
      <c r="E81" s="53">
        <f t="shared" si="3"/>
        <v>2.0254952187929941E-3</v>
      </c>
      <c r="F81" s="59" t="s">
        <v>19</v>
      </c>
      <c r="G81" s="60" t="s">
        <v>19</v>
      </c>
      <c r="H81" s="60" t="s">
        <v>19</v>
      </c>
      <c r="I81" s="14" t="s">
        <v>19</v>
      </c>
      <c r="K81" s="149"/>
      <c r="L81" s="148"/>
      <c r="M81" s="148"/>
    </row>
    <row r="82" spans="1:13" s="150" customFormat="1" ht="15" customHeight="1" x14ac:dyDescent="0.25">
      <c r="A82" s="169" t="s">
        <v>258</v>
      </c>
      <c r="B82" s="4">
        <v>42.265599999999999</v>
      </c>
      <c r="C82" s="7">
        <v>42.265599999999999</v>
      </c>
      <c r="D82" s="7">
        <v>1.64261451</v>
      </c>
      <c r="E82" s="53">
        <f t="shared" si="3"/>
        <v>3.886410011924591E-2</v>
      </c>
      <c r="F82" s="35">
        <v>15.2384</v>
      </c>
      <c r="G82" s="36">
        <v>15.2384</v>
      </c>
      <c r="H82" s="36">
        <v>1.13178E-3</v>
      </c>
      <c r="I82" s="14">
        <f t="shared" si="4"/>
        <v>7.4271577068458632E-5</v>
      </c>
      <c r="K82" s="151"/>
    </row>
    <row r="83" spans="1:13" ht="15" customHeight="1" x14ac:dyDescent="0.25">
      <c r="A83" s="169" t="s">
        <v>54</v>
      </c>
      <c r="B83" s="4">
        <v>161.96289999999999</v>
      </c>
      <c r="C83" s="7">
        <v>161.96289999999999</v>
      </c>
      <c r="D83" s="7">
        <v>3.1239670099999999</v>
      </c>
      <c r="E83" s="53">
        <f t="shared" si="3"/>
        <v>1.9288164203036622E-2</v>
      </c>
      <c r="F83" s="35">
        <v>140.76083700000001</v>
      </c>
      <c r="G83" s="36">
        <v>140.76083700000001</v>
      </c>
      <c r="H83" s="36">
        <v>0</v>
      </c>
      <c r="I83" s="14">
        <f t="shared" si="4"/>
        <v>0</v>
      </c>
      <c r="K83" s="149"/>
      <c r="L83" s="148"/>
      <c r="M83" s="148"/>
    </row>
    <row r="84" spans="1:13" ht="15" customHeight="1" x14ac:dyDescent="0.25">
      <c r="A84" s="169" t="s">
        <v>259</v>
      </c>
      <c r="B84" s="4">
        <v>8.0123850000000001</v>
      </c>
      <c r="C84" s="7">
        <v>8.0123850000000001</v>
      </c>
      <c r="D84" s="7">
        <v>0.29100001000000003</v>
      </c>
      <c r="E84" s="53">
        <f t="shared" si="3"/>
        <v>3.6318775246072181E-2</v>
      </c>
      <c r="F84" s="35">
        <v>79.857410999999999</v>
      </c>
      <c r="G84" s="36">
        <v>79.857410999999999</v>
      </c>
      <c r="H84" s="36">
        <v>6.0896760000000001E-2</v>
      </c>
      <c r="I84" s="14">
        <f t="shared" si="4"/>
        <v>7.6256867380786989E-4</v>
      </c>
      <c r="K84" s="149"/>
      <c r="L84" s="148"/>
      <c r="M84" s="148"/>
    </row>
    <row r="85" spans="1:13" ht="15" customHeight="1" x14ac:dyDescent="0.25">
      <c r="A85" s="169" t="s">
        <v>260</v>
      </c>
      <c r="B85" s="25">
        <v>1.323008</v>
      </c>
      <c r="C85" s="26">
        <v>1.323008</v>
      </c>
      <c r="D85" s="26">
        <v>5.7693059999999997E-2</v>
      </c>
      <c r="E85" s="53">
        <f t="shared" si="3"/>
        <v>4.3607491413506193E-2</v>
      </c>
      <c r="F85" s="25">
        <v>0.24323800000000001</v>
      </c>
      <c r="G85" s="26">
        <v>0.24323800000000001</v>
      </c>
      <c r="H85" s="26">
        <v>4.4790199999999995E-2</v>
      </c>
      <c r="I85" s="14">
        <f t="shared" si="4"/>
        <v>0.18414145816032032</v>
      </c>
      <c r="K85" s="149"/>
      <c r="L85" s="148"/>
      <c r="M85" s="148"/>
    </row>
    <row r="86" spans="1:13" ht="15" customHeight="1" x14ac:dyDescent="0.25">
      <c r="A86" s="169" t="s">
        <v>261</v>
      </c>
      <c r="B86" s="4">
        <v>6.3041479999999996</v>
      </c>
      <c r="C86" s="7">
        <v>6.3041479999999996</v>
      </c>
      <c r="D86" s="7">
        <v>0</v>
      </c>
      <c r="E86" s="53">
        <f t="shared" si="3"/>
        <v>0</v>
      </c>
      <c r="F86" s="35">
        <v>3.509598</v>
      </c>
      <c r="G86" s="36">
        <v>3.509598</v>
      </c>
      <c r="H86" s="36">
        <v>0</v>
      </c>
      <c r="I86" s="14">
        <f t="shared" si="4"/>
        <v>0</v>
      </c>
      <c r="K86" s="149"/>
      <c r="L86" s="148"/>
      <c r="M86" s="148"/>
    </row>
    <row r="87" spans="1:13" ht="15" customHeight="1" x14ac:dyDescent="0.25">
      <c r="A87" s="169" t="s">
        <v>279</v>
      </c>
      <c r="B87" s="4">
        <v>60.449289</v>
      </c>
      <c r="C87" s="7">
        <v>60.449289</v>
      </c>
      <c r="D87" s="7">
        <v>1.43257334</v>
      </c>
      <c r="E87" s="53">
        <f t="shared" si="3"/>
        <v>2.3698762445328349E-2</v>
      </c>
      <c r="F87" s="35">
        <v>328.62510200000003</v>
      </c>
      <c r="G87" s="36">
        <v>328.62510200000003</v>
      </c>
      <c r="H87" s="36">
        <v>0</v>
      </c>
      <c r="I87" s="14">
        <f t="shared" si="4"/>
        <v>0</v>
      </c>
      <c r="K87" s="149"/>
      <c r="L87" s="148"/>
      <c r="M87" s="148"/>
    </row>
    <row r="88" spans="1:13" ht="15" customHeight="1" x14ac:dyDescent="0.25">
      <c r="A88" s="174" t="s">
        <v>96</v>
      </c>
      <c r="B88" s="4">
        <v>162.66909999999999</v>
      </c>
      <c r="C88" s="7">
        <v>162.66909999999999</v>
      </c>
      <c r="D88" s="7">
        <v>6.9365644400000006</v>
      </c>
      <c r="E88" s="53">
        <f t="shared" si="3"/>
        <v>4.2642176295313625E-2</v>
      </c>
      <c r="F88" s="35">
        <v>13.224399999999999</v>
      </c>
      <c r="G88" s="36">
        <v>13.224399999999999</v>
      </c>
      <c r="H88" s="36">
        <v>8.4999980000000003E-2</v>
      </c>
      <c r="I88" s="14">
        <f t="shared" si="4"/>
        <v>6.4275112670518142E-3</v>
      </c>
      <c r="K88" s="149"/>
      <c r="L88" s="148"/>
      <c r="M88" s="148"/>
    </row>
    <row r="89" spans="1:13" ht="15" customHeight="1" x14ac:dyDescent="0.25">
      <c r="A89" s="169" t="s">
        <v>81</v>
      </c>
      <c r="B89" s="4">
        <v>111.593199</v>
      </c>
      <c r="C89" s="7">
        <v>111.593199</v>
      </c>
      <c r="D89" s="7">
        <v>2.6666973299999999</v>
      </c>
      <c r="E89" s="53">
        <f t="shared" si="3"/>
        <v>2.3896593644564305E-2</v>
      </c>
      <c r="F89" s="35">
        <v>3.5396800000000002</v>
      </c>
      <c r="G89" s="36">
        <v>3.5396800000000002</v>
      </c>
      <c r="H89" s="36">
        <v>0</v>
      </c>
      <c r="I89" s="14">
        <f t="shared" si="4"/>
        <v>0</v>
      </c>
      <c r="K89" s="149"/>
      <c r="L89" s="148"/>
      <c r="M89" s="148"/>
    </row>
    <row r="90" spans="1:13" ht="15" customHeight="1" x14ac:dyDescent="0.25">
      <c r="A90" s="169" t="s">
        <v>77</v>
      </c>
      <c r="B90" s="4">
        <v>31.379963</v>
      </c>
      <c r="C90" s="7">
        <v>31.379963</v>
      </c>
      <c r="D90" s="7">
        <v>1.1994829899999999</v>
      </c>
      <c r="E90" s="53">
        <f t="shared" si="3"/>
        <v>3.8224487071574935E-2</v>
      </c>
      <c r="F90" s="35">
        <v>5.2710020000000002</v>
      </c>
      <c r="G90" s="36">
        <v>5.2710020000000002</v>
      </c>
      <c r="H90" s="36">
        <v>0</v>
      </c>
      <c r="I90" s="14">
        <f t="shared" si="4"/>
        <v>0</v>
      </c>
      <c r="K90" s="149"/>
      <c r="L90" s="148"/>
      <c r="M90" s="148"/>
    </row>
    <row r="91" spans="1:13" ht="15" customHeight="1" x14ac:dyDescent="0.25">
      <c r="A91" s="169" t="s">
        <v>262</v>
      </c>
      <c r="B91" s="4">
        <v>6.3731</v>
      </c>
      <c r="C91" s="7">
        <v>6.3731</v>
      </c>
      <c r="D91" s="7">
        <v>0.29683967</v>
      </c>
      <c r="E91" s="53">
        <f t="shared" si="3"/>
        <v>4.6576967252985206E-2</v>
      </c>
      <c r="F91" s="35">
        <v>2.039873</v>
      </c>
      <c r="G91" s="36">
        <v>2.039873</v>
      </c>
      <c r="H91" s="36">
        <v>4.4759300000000004E-3</v>
      </c>
      <c r="I91" s="14">
        <f t="shared" si="4"/>
        <v>2.1942199342802225E-3</v>
      </c>
      <c r="K91" s="149"/>
      <c r="L91" s="148"/>
      <c r="M91" s="148"/>
    </row>
    <row r="92" spans="1:13" ht="15" customHeight="1" x14ac:dyDescent="0.25">
      <c r="A92" s="169" t="s">
        <v>263</v>
      </c>
      <c r="B92" s="4">
        <v>53.651708999999997</v>
      </c>
      <c r="C92" s="7">
        <v>53.651708999999997</v>
      </c>
      <c r="D92" s="7">
        <v>7.2553666900000007</v>
      </c>
      <c r="E92" s="53">
        <f t="shared" si="3"/>
        <v>0.1352308589088933</v>
      </c>
      <c r="F92" s="35">
        <v>14.877919</v>
      </c>
      <c r="G92" s="36">
        <v>14.877919</v>
      </c>
      <c r="H92" s="36">
        <v>3.54617E-3</v>
      </c>
      <c r="I92" s="14">
        <f t="shared" si="4"/>
        <v>2.3835121027342601E-4</v>
      </c>
      <c r="K92" s="149"/>
      <c r="L92" s="148"/>
      <c r="M92" s="148"/>
    </row>
    <row r="93" spans="1:13" ht="15" customHeight="1" x14ac:dyDescent="0.25">
      <c r="A93" s="169" t="s">
        <v>264</v>
      </c>
      <c r="B93" s="4">
        <v>21.155000000000001</v>
      </c>
      <c r="C93" s="7">
        <v>21.155000000000001</v>
      </c>
      <c r="D93" s="7">
        <v>1.5940420800000001</v>
      </c>
      <c r="E93" s="53">
        <f t="shared" si="3"/>
        <v>7.5350606476010398E-2</v>
      </c>
      <c r="F93" s="35">
        <v>1.5100199999999999</v>
      </c>
      <c r="G93" s="36">
        <v>1.5100199999999999</v>
      </c>
      <c r="H93" s="36">
        <v>0</v>
      </c>
      <c r="I93" s="14">
        <f t="shared" si="4"/>
        <v>0</v>
      </c>
      <c r="K93" s="149"/>
      <c r="L93" s="148"/>
      <c r="M93" s="148"/>
    </row>
    <row r="94" spans="1:13" ht="15" customHeight="1" x14ac:dyDescent="0.25">
      <c r="A94" s="169" t="s">
        <v>194</v>
      </c>
      <c r="B94" s="4">
        <v>8.4384910000000009</v>
      </c>
      <c r="C94" s="7">
        <v>8.4384910000000009</v>
      </c>
      <c r="D94" s="7">
        <v>0.26669596999999995</v>
      </c>
      <c r="E94" s="53">
        <f t="shared" si="3"/>
        <v>3.1604699228807605E-2</v>
      </c>
      <c r="F94" s="5">
        <v>1.372967</v>
      </c>
      <c r="G94" s="6">
        <v>1.372967</v>
      </c>
      <c r="H94" s="6">
        <v>1.2E-2</v>
      </c>
      <c r="I94" s="14">
        <f t="shared" si="4"/>
        <v>8.7401955036064231E-3</v>
      </c>
      <c r="K94" s="149"/>
      <c r="L94" s="148"/>
      <c r="M94" s="148"/>
    </row>
    <row r="95" spans="1:13" ht="15" customHeight="1" x14ac:dyDescent="0.25">
      <c r="A95" s="169" t="s">
        <v>265</v>
      </c>
      <c r="B95" s="4">
        <v>25.426964999999999</v>
      </c>
      <c r="C95" s="7">
        <v>25.426964999999999</v>
      </c>
      <c r="D95" s="7">
        <v>1.6349789099999998</v>
      </c>
      <c r="E95" s="53">
        <f t="shared" si="3"/>
        <v>6.430098558754456E-2</v>
      </c>
      <c r="F95" s="5">
        <v>53.216186999999998</v>
      </c>
      <c r="G95" s="6">
        <v>3.635955</v>
      </c>
      <c r="H95" s="6">
        <v>0</v>
      </c>
      <c r="I95" s="14">
        <f>H95/G95</f>
        <v>0</v>
      </c>
      <c r="K95" s="148"/>
      <c r="L95" s="148"/>
      <c r="M95" s="148"/>
    </row>
    <row r="96" spans="1:13" s="16" customFormat="1" ht="15" customHeight="1" x14ac:dyDescent="0.25">
      <c r="A96" s="176" t="s">
        <v>266</v>
      </c>
      <c r="B96" s="4">
        <v>13.7944</v>
      </c>
      <c r="C96" s="7">
        <v>13.7944</v>
      </c>
      <c r="D96" s="7">
        <v>0.38350836999999999</v>
      </c>
      <c r="E96" s="53">
        <f t="shared" si="3"/>
        <v>2.7801743461114654E-2</v>
      </c>
      <c r="F96" s="5">
        <v>5.6352039999999999</v>
      </c>
      <c r="G96" s="6">
        <v>5.6352039999999999</v>
      </c>
      <c r="H96" s="6">
        <v>0</v>
      </c>
      <c r="I96" s="14">
        <f>H96/G96</f>
        <v>0</v>
      </c>
      <c r="K96" s="149"/>
      <c r="L96" s="148"/>
      <c r="M96" s="148"/>
    </row>
    <row r="97" spans="1:13" s="16" customFormat="1" ht="15" customHeight="1" x14ac:dyDescent="0.25">
      <c r="A97" s="177" t="s">
        <v>267</v>
      </c>
      <c r="B97" s="4">
        <v>6.0270330000000003</v>
      </c>
      <c r="C97" s="7">
        <v>6.0270330000000003</v>
      </c>
      <c r="D97" s="7">
        <v>0.54322510000000002</v>
      </c>
      <c r="E97" s="53">
        <f t="shared" si="3"/>
        <v>9.0131429511004835E-2</v>
      </c>
      <c r="F97" s="5">
        <v>7.9758999999999997E-2</v>
      </c>
      <c r="G97" s="6">
        <v>7.9758999999999997E-2</v>
      </c>
      <c r="H97" s="6">
        <v>0</v>
      </c>
      <c r="I97" s="14">
        <f>H97/G97</f>
        <v>0</v>
      </c>
      <c r="K97" s="149"/>
      <c r="L97" s="148"/>
      <c r="M97" s="148"/>
    </row>
    <row r="98" spans="1:13" ht="15" customHeight="1" thickBot="1" x14ac:dyDescent="0.3">
      <c r="A98" s="178" t="s">
        <v>268</v>
      </c>
      <c r="B98" s="43">
        <v>7.6853290000000003</v>
      </c>
      <c r="C98" s="44">
        <v>7.6853290000000003</v>
      </c>
      <c r="D98" s="44">
        <v>9.2453869999999994E-2</v>
      </c>
      <c r="E98" s="55">
        <f t="shared" ref="E98:E104" si="5">D98/C98</f>
        <v>1.2029917001601361E-2</v>
      </c>
      <c r="F98" s="37">
        <v>11.064565</v>
      </c>
      <c r="G98" s="38">
        <v>11.064565</v>
      </c>
      <c r="H98" s="38">
        <v>0.36117309999999997</v>
      </c>
      <c r="I98" s="24">
        <f t="shared" ref="I98:I104" si="6">H98/G98</f>
        <v>3.2642322585659717E-2</v>
      </c>
      <c r="K98" s="147"/>
      <c r="L98" s="146"/>
    </row>
    <row r="99" spans="1:13" ht="21" customHeight="1" thickBot="1" x14ac:dyDescent="0.3">
      <c r="A99" s="28" t="s">
        <v>93</v>
      </c>
      <c r="B99" s="64">
        <f>SUM(B100:B105)</f>
        <v>1003.781731</v>
      </c>
      <c r="C99" s="65">
        <f>SUM(C100:C105)</f>
        <v>1003.781731</v>
      </c>
      <c r="D99" s="65">
        <f>SUM(D100:D105)</f>
        <v>52.737564630000001</v>
      </c>
      <c r="E99" s="66">
        <f t="shared" si="5"/>
        <v>5.2538876731160589E-2</v>
      </c>
      <c r="F99" s="67">
        <f>SUM(F100:F105)</f>
        <v>4035.4270129999995</v>
      </c>
      <c r="G99" s="29">
        <f>SUM(G100:G105)</f>
        <v>4035.4270129999995</v>
      </c>
      <c r="H99" s="29">
        <f>SUM(H100:H105)</f>
        <v>228.50365486000001</v>
      </c>
      <c r="I99" s="32">
        <f t="shared" si="6"/>
        <v>5.6624405329072432E-2</v>
      </c>
      <c r="K99" s="147"/>
      <c r="L99" s="146"/>
    </row>
    <row r="100" spans="1:13" ht="15" customHeight="1" x14ac:dyDescent="0.25">
      <c r="A100" s="174" t="s">
        <v>269</v>
      </c>
      <c r="B100" s="45">
        <v>260.50139899999999</v>
      </c>
      <c r="C100" s="46">
        <v>260.50139899999999</v>
      </c>
      <c r="D100" s="46">
        <v>1.6865128600000001</v>
      </c>
      <c r="E100" s="56">
        <f t="shared" si="5"/>
        <v>6.4741028895587624E-3</v>
      </c>
      <c r="F100" s="33">
        <v>120.084909</v>
      </c>
      <c r="G100" s="34">
        <v>120.084909</v>
      </c>
      <c r="H100" s="34">
        <v>0</v>
      </c>
      <c r="I100" s="21">
        <f t="shared" si="6"/>
        <v>0</v>
      </c>
      <c r="K100" s="147"/>
      <c r="L100" s="146"/>
    </row>
    <row r="101" spans="1:13" ht="15" customHeight="1" x14ac:dyDescent="0.25">
      <c r="A101" s="169" t="s">
        <v>270</v>
      </c>
      <c r="B101" s="4">
        <v>2.9946999999999999</v>
      </c>
      <c r="C101" s="7">
        <v>2.9946999999999999</v>
      </c>
      <c r="D101" s="7">
        <v>8.2838789999999995E-2</v>
      </c>
      <c r="E101" s="53">
        <f t="shared" si="5"/>
        <v>2.766179917854877E-2</v>
      </c>
      <c r="F101" s="59" t="s">
        <v>19</v>
      </c>
      <c r="G101" s="60" t="s">
        <v>19</v>
      </c>
      <c r="H101" s="60" t="s">
        <v>19</v>
      </c>
      <c r="I101" s="14" t="s">
        <v>19</v>
      </c>
      <c r="K101" s="147"/>
      <c r="L101" s="146"/>
    </row>
    <row r="102" spans="1:13" ht="15" customHeight="1" x14ac:dyDescent="0.25">
      <c r="A102" s="169" t="s">
        <v>271</v>
      </c>
      <c r="B102" s="4">
        <v>195.44493199999999</v>
      </c>
      <c r="C102" s="7">
        <v>195.44493199999999</v>
      </c>
      <c r="D102" s="7">
        <v>1.7037079799999999</v>
      </c>
      <c r="E102" s="53">
        <f t="shared" si="5"/>
        <v>8.7170742293793523E-3</v>
      </c>
      <c r="F102" s="35">
        <v>165.644204</v>
      </c>
      <c r="G102" s="36">
        <v>165.644204</v>
      </c>
      <c r="H102" s="36">
        <v>0.15762185999999997</v>
      </c>
      <c r="I102" s="14">
        <f t="shared" si="6"/>
        <v>9.5156882156890912E-4</v>
      </c>
      <c r="K102" s="147"/>
      <c r="L102" s="146"/>
    </row>
    <row r="103" spans="1:13" ht="15" customHeight="1" x14ac:dyDescent="0.25">
      <c r="A103" s="169" t="s">
        <v>272</v>
      </c>
      <c r="B103" s="5">
        <v>327.12209999999999</v>
      </c>
      <c r="C103" s="6">
        <v>327.12209999999999</v>
      </c>
      <c r="D103" s="6">
        <v>28.851320999999999</v>
      </c>
      <c r="E103" s="53">
        <f t="shared" si="5"/>
        <v>8.8197407023249116E-2</v>
      </c>
      <c r="F103" s="35">
        <v>1520.2257</v>
      </c>
      <c r="G103" s="36">
        <v>1520.2257</v>
      </c>
      <c r="H103" s="58">
        <v>179.65433300000001</v>
      </c>
      <c r="I103" s="14">
        <f t="shared" si="6"/>
        <v>0.11817609253678583</v>
      </c>
      <c r="K103" s="147"/>
      <c r="L103" s="146"/>
    </row>
    <row r="104" spans="1:13" ht="15" customHeight="1" x14ac:dyDescent="0.25">
      <c r="A104" s="169" t="s">
        <v>273</v>
      </c>
      <c r="B104" s="5">
        <v>217.71860000000001</v>
      </c>
      <c r="C104" s="6">
        <v>217.71860000000001</v>
      </c>
      <c r="D104" s="6">
        <v>20.413184000000001</v>
      </c>
      <c r="E104" s="53">
        <f t="shared" si="5"/>
        <v>9.3759485868455894E-2</v>
      </c>
      <c r="F104" s="59">
        <v>520.10519999999997</v>
      </c>
      <c r="G104" s="60">
        <v>520.10519999999997</v>
      </c>
      <c r="H104" s="60">
        <v>48.691699999999997</v>
      </c>
      <c r="I104" s="14">
        <f t="shared" si="6"/>
        <v>9.3618944782709351E-2</v>
      </c>
    </row>
    <row r="105" spans="1:13" ht="15" customHeight="1" thickBot="1" x14ac:dyDescent="0.3">
      <c r="A105" s="178" t="s">
        <v>280</v>
      </c>
      <c r="B105" s="10" t="s">
        <v>19</v>
      </c>
      <c r="C105" s="11" t="s">
        <v>19</v>
      </c>
      <c r="D105" s="11" t="s">
        <v>19</v>
      </c>
      <c r="E105" s="55" t="s">
        <v>19</v>
      </c>
      <c r="F105" s="37">
        <v>1709.367</v>
      </c>
      <c r="G105" s="38">
        <v>1709.367</v>
      </c>
      <c r="H105" s="38">
        <v>0</v>
      </c>
      <c r="I105" s="22">
        <f>H105/G105</f>
        <v>0</v>
      </c>
    </row>
    <row r="106" spans="1:13" ht="22.5" customHeight="1" x14ac:dyDescent="0.25">
      <c r="A106" s="145" t="s">
        <v>201</v>
      </c>
      <c r="B106" s="145"/>
      <c r="C106" s="145"/>
      <c r="D106" s="145"/>
      <c r="E106" s="237" t="s">
        <v>202</v>
      </c>
      <c r="F106" s="237"/>
      <c r="G106" s="237"/>
      <c r="H106" s="237"/>
      <c r="I106" s="237"/>
    </row>
    <row r="107" spans="1:13" s="144" customFormat="1" ht="22.5" customHeight="1" x14ac:dyDescent="0.25">
      <c r="A107" s="238" t="s">
        <v>203</v>
      </c>
      <c r="B107" s="239"/>
      <c r="C107" s="239"/>
      <c r="D107" s="239"/>
      <c r="E107" s="239"/>
      <c r="F107" s="239"/>
      <c r="G107" s="239"/>
      <c r="H107" s="239"/>
      <c r="I107" s="239"/>
    </row>
    <row r="108" spans="1:13" s="144" customFormat="1" ht="15" customHeight="1" x14ac:dyDescent="0.25">
      <c r="A108" s="243"/>
      <c r="B108" s="243"/>
      <c r="C108" s="243"/>
      <c r="D108" s="243"/>
      <c r="E108" s="243"/>
      <c r="F108" s="243"/>
      <c r="G108" s="243"/>
      <c r="H108" s="243"/>
      <c r="I108" s="243"/>
    </row>
    <row r="109" spans="1:13" ht="12.75" customHeight="1" x14ac:dyDescent="0.25">
      <c r="A109" s="240" t="s">
        <v>275</v>
      </c>
      <c r="B109" s="240"/>
      <c r="C109" s="240"/>
      <c r="D109" s="240"/>
      <c r="E109" s="240"/>
      <c r="F109" s="240"/>
      <c r="G109" s="240"/>
      <c r="H109" s="240"/>
      <c r="I109" s="240"/>
    </row>
    <row r="110" spans="1:13" ht="12.75" customHeight="1" x14ac:dyDescent="0.25">
      <c r="A110" s="241" t="s">
        <v>281</v>
      </c>
      <c r="B110" s="241"/>
      <c r="C110" s="241"/>
      <c r="D110" s="241"/>
      <c r="E110" s="241"/>
      <c r="F110" s="241"/>
      <c r="G110" s="241"/>
      <c r="H110" s="241"/>
      <c r="I110" s="241"/>
    </row>
    <row r="111" spans="1:13" ht="12.75" customHeight="1" x14ac:dyDescent="0.25">
      <c r="A111" s="242" t="s">
        <v>276</v>
      </c>
      <c r="B111" s="242"/>
      <c r="C111" s="242"/>
      <c r="D111" s="242"/>
      <c r="E111" s="242"/>
      <c r="F111" s="242"/>
      <c r="G111" s="242"/>
      <c r="H111" s="242"/>
      <c r="I111" s="242"/>
    </row>
  </sheetData>
  <mergeCells count="16">
    <mergeCell ref="A6:I6"/>
    <mergeCell ref="A8:A9"/>
    <mergeCell ref="B8:E8"/>
    <mergeCell ref="F8:I8"/>
    <mergeCell ref="A7:I7"/>
    <mergeCell ref="A1:I1"/>
    <mergeCell ref="A2:I2"/>
    <mergeCell ref="A3:I3"/>
    <mergeCell ref="A4:I4"/>
    <mergeCell ref="A5:I5"/>
    <mergeCell ref="E106:I106"/>
    <mergeCell ref="A107:I107"/>
    <mergeCell ref="A109:I109"/>
    <mergeCell ref="A110:I110"/>
    <mergeCell ref="A111:I111"/>
    <mergeCell ref="A108:I108"/>
  </mergeCells>
  <printOptions horizontalCentered="1"/>
  <pageMargins left="0.19685039370078741" right="0.19685039370078741" top="0.35433070866141736" bottom="0.35433070866141736" header="0" footer="0"/>
  <pageSetup scale="80" orientation="portrait" r:id="rId1"/>
  <ignoredErrors>
    <ignoredError sqref="E10:E12 E99" formula="1"/>
    <ignoredError sqref="E42" evalError="1" formula="1"/>
    <ignoredError sqref="E41 I41:I42 I83:I90 E91:E97 I80 I98 E98 E72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55"/>
  <sheetViews>
    <sheetView tabSelected="1" view="pageBreakPreview" zoomScaleNormal="100" zoomScaleSheetLayoutView="100" workbookViewId="0">
      <selection activeCell="A7" sqref="A7:I7"/>
    </sheetView>
  </sheetViews>
  <sheetFormatPr baseColWidth="10" defaultRowHeight="15" x14ac:dyDescent="0.25"/>
  <cols>
    <col min="1" max="1" width="35.42578125" style="159" customWidth="1"/>
    <col min="2" max="2" width="10.5703125" style="159" customWidth="1"/>
    <col min="3" max="3" width="12.7109375" style="159" customWidth="1"/>
    <col min="4" max="4" width="11.7109375" style="159" customWidth="1"/>
    <col min="5" max="5" width="11.7109375" style="15" customWidth="1"/>
    <col min="6" max="6" width="10.7109375" style="23" customWidth="1"/>
    <col min="7" max="7" width="12.7109375" style="23" customWidth="1"/>
    <col min="8" max="9" width="11.7109375" style="23" customWidth="1"/>
    <col min="10" max="10" width="2.7109375" style="159" customWidth="1"/>
    <col min="11" max="17" width="8.7109375" style="159" customWidth="1"/>
    <col min="18" max="16384" width="11.42578125" style="159"/>
  </cols>
  <sheetData>
    <row r="1" spans="1:16" x14ac:dyDescent="0.25">
      <c r="A1" s="244" t="s">
        <v>0</v>
      </c>
      <c r="B1" s="244"/>
      <c r="C1" s="244"/>
      <c r="D1" s="244"/>
      <c r="E1" s="244"/>
      <c r="F1" s="244"/>
      <c r="G1" s="244"/>
      <c r="H1" s="244"/>
      <c r="I1" s="244"/>
    </row>
    <row r="2" spans="1:16" x14ac:dyDescent="0.25">
      <c r="A2" s="244" t="s">
        <v>1</v>
      </c>
      <c r="B2" s="244"/>
      <c r="C2" s="244"/>
      <c r="D2" s="244"/>
      <c r="E2" s="244"/>
      <c r="F2" s="244"/>
      <c r="G2" s="244"/>
      <c r="H2" s="244"/>
      <c r="I2" s="244"/>
    </row>
    <row r="3" spans="1:16" x14ac:dyDescent="0.25">
      <c r="A3" s="245" t="s">
        <v>200</v>
      </c>
      <c r="B3" s="245"/>
      <c r="C3" s="245"/>
      <c r="D3" s="245"/>
      <c r="E3" s="245"/>
      <c r="F3" s="245"/>
      <c r="G3" s="245"/>
      <c r="H3" s="245"/>
      <c r="I3" s="245"/>
    </row>
    <row r="4" spans="1:16" x14ac:dyDescent="0.25">
      <c r="A4" s="245" t="s">
        <v>274</v>
      </c>
      <c r="B4" s="245"/>
      <c r="C4" s="245"/>
      <c r="D4" s="245"/>
      <c r="E4" s="245"/>
      <c r="F4" s="245"/>
      <c r="G4" s="245"/>
      <c r="H4" s="245"/>
      <c r="I4" s="245"/>
    </row>
    <row r="5" spans="1:16" x14ac:dyDescent="0.25">
      <c r="A5" s="245" t="s">
        <v>285</v>
      </c>
      <c r="B5" s="245"/>
      <c r="C5" s="245"/>
      <c r="D5" s="245"/>
      <c r="E5" s="245"/>
      <c r="F5" s="245"/>
      <c r="G5" s="245"/>
      <c r="H5" s="245"/>
      <c r="I5" s="245"/>
    </row>
    <row r="6" spans="1:16" x14ac:dyDescent="0.25">
      <c r="A6" s="246" t="s">
        <v>2</v>
      </c>
      <c r="B6" s="246"/>
      <c r="C6" s="246"/>
      <c r="D6" s="246"/>
      <c r="E6" s="246"/>
      <c r="F6" s="246"/>
      <c r="G6" s="246"/>
      <c r="H6" s="246"/>
      <c r="I6" s="246"/>
    </row>
    <row r="7" spans="1:16" ht="6" customHeight="1" thickBot="1" x14ac:dyDescent="0.3">
      <c r="A7" s="253"/>
      <c r="B7" s="253"/>
      <c r="C7" s="253"/>
      <c r="D7" s="253"/>
      <c r="E7" s="253"/>
      <c r="F7" s="253"/>
      <c r="G7" s="253"/>
      <c r="H7" s="253"/>
      <c r="I7" s="253"/>
    </row>
    <row r="8" spans="1:16" x14ac:dyDescent="0.25">
      <c r="A8" s="247" t="s">
        <v>3</v>
      </c>
      <c r="B8" s="249" t="s">
        <v>4</v>
      </c>
      <c r="C8" s="250"/>
      <c r="D8" s="250"/>
      <c r="E8" s="251"/>
      <c r="F8" s="249" t="s">
        <v>5</v>
      </c>
      <c r="G8" s="250"/>
      <c r="H8" s="250"/>
      <c r="I8" s="252"/>
    </row>
    <row r="9" spans="1:16" ht="30.75" thickBot="1" x14ac:dyDescent="0.3">
      <c r="A9" s="248"/>
      <c r="B9" s="207" t="s">
        <v>6</v>
      </c>
      <c r="C9" s="208" t="s">
        <v>7</v>
      </c>
      <c r="D9" s="208" t="s">
        <v>8</v>
      </c>
      <c r="E9" s="209" t="s">
        <v>9</v>
      </c>
      <c r="F9" s="210" t="s">
        <v>6</v>
      </c>
      <c r="G9" s="208" t="s">
        <v>7</v>
      </c>
      <c r="H9" s="208" t="s">
        <v>8</v>
      </c>
      <c r="I9" s="211" t="s">
        <v>9</v>
      </c>
    </row>
    <row r="10" spans="1:16" ht="15.75" thickBot="1" x14ac:dyDescent="0.3">
      <c r="A10" s="68" t="s">
        <v>91</v>
      </c>
      <c r="B10" s="213">
        <f>B12+B42+B85+B102</f>
        <v>16762.121198000001</v>
      </c>
      <c r="C10" s="214">
        <f t="shared" ref="C10:D10" si="0">C12+C42+C85+C102</f>
        <v>16761.640927</v>
      </c>
      <c r="D10" s="214">
        <f t="shared" si="0"/>
        <v>1080.2233555799999</v>
      </c>
      <c r="E10" s="215">
        <f>D10/C10</f>
        <v>6.4446157764897205E-2</v>
      </c>
      <c r="F10" s="187">
        <f>F12+F42+F85+F102</f>
        <v>8532.6303919999991</v>
      </c>
      <c r="G10" s="188">
        <f t="shared" ref="G10:H10" si="1">G12+G42+G85+G102</f>
        <v>8532.7057620000014</v>
      </c>
      <c r="H10" s="188">
        <f t="shared" si="1"/>
        <v>397.41384143999994</v>
      </c>
      <c r="I10" s="189">
        <f>H10/G10</f>
        <v>4.6575359859455552E-2</v>
      </c>
    </row>
    <row r="11" spans="1:16" ht="15.75" thickBot="1" x14ac:dyDescent="0.3">
      <c r="A11" s="186" t="s">
        <v>10</v>
      </c>
      <c r="B11" s="218">
        <f>B12+B42+B85+B102-B86-B93-B94-B107-B108</f>
        <v>15820.061603000002</v>
      </c>
      <c r="C11" s="219">
        <f t="shared" ref="C11:D11" si="2">C12+C42+C85+C102-C86-C93-C94-C107-C108</f>
        <v>15819.581332000002</v>
      </c>
      <c r="D11" s="219">
        <f t="shared" si="2"/>
        <v>1012.3158985900002</v>
      </c>
      <c r="E11" s="66">
        <f>D11/C11</f>
        <v>6.3991320461956713E-2</v>
      </c>
      <c r="F11" s="212">
        <f>F12+F42+F85+F102-F49-F86-F94-F107-F108</f>
        <v>4287.5889799999986</v>
      </c>
      <c r="G11" s="212">
        <f t="shared" ref="G11:H11" si="3">G12+G42+G85+G102-G49-G86-G94-G107-G108</f>
        <v>4287.6643500000009</v>
      </c>
      <c r="H11" s="212">
        <f t="shared" si="3"/>
        <v>169.82462629999989</v>
      </c>
      <c r="I11" s="32">
        <f>H11/G11</f>
        <v>3.9607724028117977E-2</v>
      </c>
      <c r="K11" s="230"/>
      <c r="M11" s="230"/>
      <c r="N11" s="230"/>
      <c r="O11" s="230"/>
      <c r="P11" s="230"/>
    </row>
    <row r="12" spans="1:16" ht="15.75" thickBot="1" x14ac:dyDescent="0.3">
      <c r="A12" s="70" t="s">
        <v>11</v>
      </c>
      <c r="B12" s="216">
        <f>SUM(B13:B41)</f>
        <v>9447.7875329999988</v>
      </c>
      <c r="C12" s="62">
        <f>SUM(C13:C41)</f>
        <v>9447.3767599999992</v>
      </c>
      <c r="D12" s="62">
        <f>SUM(D13:D41)</f>
        <v>741.27127494000001</v>
      </c>
      <c r="E12" s="217">
        <f>D12/C12</f>
        <v>7.8463185471603872E-2</v>
      </c>
      <c r="F12" s="12">
        <f>SUM(F13:F41)</f>
        <v>2250.9244950000002</v>
      </c>
      <c r="G12" s="13">
        <f>SUM(G13:G41)</f>
        <v>2251.1357660000003</v>
      </c>
      <c r="H12" s="13">
        <f>SUM(H13:H41)</f>
        <v>129.21255112999998</v>
      </c>
      <c r="I12" s="20">
        <f>H12/G12</f>
        <v>5.739882644199433E-2</v>
      </c>
    </row>
    <row r="13" spans="1:16" x14ac:dyDescent="0.25">
      <c r="A13" s="168" t="s">
        <v>13</v>
      </c>
      <c r="B13" s="39">
        <v>135.02112399999999</v>
      </c>
      <c r="C13" s="40">
        <v>135.02112399999999</v>
      </c>
      <c r="D13" s="40">
        <v>5.8467036600000002</v>
      </c>
      <c r="E13" s="52">
        <f>D13/C13</f>
        <v>4.3302140337685244E-2</v>
      </c>
      <c r="F13" s="33">
        <v>8.9343920000000008</v>
      </c>
      <c r="G13" s="34">
        <v>8.9343920000000008</v>
      </c>
      <c r="H13" s="34">
        <v>6.8052E-4</v>
      </c>
      <c r="I13" s="21">
        <f>H13/G13</f>
        <v>7.6168585394506978E-5</v>
      </c>
      <c r="K13" s="230"/>
      <c r="M13" s="230"/>
      <c r="N13" s="230"/>
      <c r="O13" s="230"/>
    </row>
    <row r="14" spans="1:16" x14ac:dyDescent="0.25">
      <c r="A14" s="169" t="s">
        <v>15</v>
      </c>
      <c r="B14" s="4">
        <v>146.739915</v>
      </c>
      <c r="C14" s="7">
        <v>146.739915</v>
      </c>
      <c r="D14" s="7">
        <v>6.9776833700000003</v>
      </c>
      <c r="E14" s="53">
        <f>D14/C14</f>
        <v>4.7551365761660691E-2</v>
      </c>
      <c r="F14" s="35">
        <v>4.1927849999999998</v>
      </c>
      <c r="G14" s="36">
        <v>4.1927849999999998</v>
      </c>
      <c r="H14" s="36">
        <v>0</v>
      </c>
      <c r="I14" s="14">
        <f>H14/G14</f>
        <v>0</v>
      </c>
    </row>
    <row r="15" spans="1:16" x14ac:dyDescent="0.25">
      <c r="A15" s="169" t="s">
        <v>24</v>
      </c>
      <c r="B15" s="4">
        <v>149.06460100000001</v>
      </c>
      <c r="C15" s="7">
        <v>148.86509899999999</v>
      </c>
      <c r="D15" s="7">
        <v>11.205755509999999</v>
      </c>
      <c r="E15" s="53">
        <f t="shared" ref="E15:E36" si="4">D15/C15</f>
        <v>7.5274564590858198E-2</v>
      </c>
      <c r="F15" s="35">
        <v>69.082545999999994</v>
      </c>
      <c r="G15" s="36">
        <v>69.082545999999994</v>
      </c>
      <c r="H15" s="36">
        <v>3.2452714399999998</v>
      </c>
      <c r="I15" s="14">
        <f t="shared" ref="I15:I27" si="5">H15/G15</f>
        <v>4.6976720284744575E-2</v>
      </c>
    </row>
    <row r="16" spans="1:16" x14ac:dyDescent="0.25">
      <c r="A16" s="169" t="s">
        <v>210</v>
      </c>
      <c r="B16" s="4">
        <v>63.263846999999998</v>
      </c>
      <c r="C16" s="7">
        <v>63.263846999999998</v>
      </c>
      <c r="D16" s="7">
        <v>5.8479958099999996</v>
      </c>
      <c r="E16" s="53">
        <f t="shared" si="4"/>
        <v>9.2438194756003372E-2</v>
      </c>
      <c r="F16" s="35">
        <v>5.3211310000000003</v>
      </c>
      <c r="G16" s="36">
        <v>5.3211310000000003</v>
      </c>
      <c r="H16" s="36">
        <v>1.2005399999999999E-2</v>
      </c>
      <c r="I16" s="14">
        <f t="shared" si="5"/>
        <v>2.2561744862135509E-3</v>
      </c>
    </row>
    <row r="17" spans="1:10" x14ac:dyDescent="0.25">
      <c r="A17" s="170" t="s">
        <v>211</v>
      </c>
      <c r="B17" s="4">
        <v>1605.1146980000001</v>
      </c>
      <c r="C17" s="7">
        <v>1605.1146980000001</v>
      </c>
      <c r="D17" s="7">
        <v>116.42999697</v>
      </c>
      <c r="E17" s="53">
        <f t="shared" si="4"/>
        <v>7.2536870489737421E-2</v>
      </c>
      <c r="F17" s="35">
        <v>167.67644200000001</v>
      </c>
      <c r="G17" s="36">
        <v>167.67644200000001</v>
      </c>
      <c r="H17" s="36">
        <v>2.6933729999999998</v>
      </c>
      <c r="I17" s="14">
        <f t="shared" si="5"/>
        <v>1.6062918367506864E-2</v>
      </c>
      <c r="J17" s="230"/>
    </row>
    <row r="18" spans="1:10" x14ac:dyDescent="0.25">
      <c r="A18" s="171" t="s">
        <v>212</v>
      </c>
      <c r="B18" s="4">
        <v>25.482987999999999</v>
      </c>
      <c r="C18" s="7">
        <v>25.482987999999999</v>
      </c>
      <c r="D18" s="7">
        <v>2.0876473600000001</v>
      </c>
      <c r="E18" s="53">
        <f t="shared" si="4"/>
        <v>8.1923177925602761E-2</v>
      </c>
      <c r="F18" s="35">
        <v>3.9662000000000002</v>
      </c>
      <c r="G18" s="36">
        <v>3.9662000000000002</v>
      </c>
      <c r="H18" s="36">
        <v>1.5138954599999999</v>
      </c>
      <c r="I18" s="14">
        <f t="shared" si="5"/>
        <v>0.38169922343805146</v>
      </c>
    </row>
    <row r="19" spans="1:10" x14ac:dyDescent="0.25">
      <c r="A19" s="171" t="s">
        <v>213</v>
      </c>
      <c r="B19" s="4">
        <v>30.951138</v>
      </c>
      <c r="C19" s="7">
        <v>30.951138</v>
      </c>
      <c r="D19" s="7">
        <v>2.0193450900000003</v>
      </c>
      <c r="E19" s="53">
        <f t="shared" si="4"/>
        <v>6.5242999788893072E-2</v>
      </c>
      <c r="F19" s="35">
        <v>423.285684</v>
      </c>
      <c r="G19" s="36">
        <v>423.285684</v>
      </c>
      <c r="H19" s="36">
        <v>16.289526349999999</v>
      </c>
      <c r="I19" s="14">
        <f t="shared" si="5"/>
        <v>3.8483527711275015E-2</v>
      </c>
    </row>
    <row r="20" spans="1:10" x14ac:dyDescent="0.25">
      <c r="A20" s="169" t="s">
        <v>214</v>
      </c>
      <c r="B20" s="4">
        <v>66.098645000000005</v>
      </c>
      <c r="C20" s="7">
        <v>66.098645000000005</v>
      </c>
      <c r="D20" s="7">
        <v>4.4480805400000003</v>
      </c>
      <c r="E20" s="53">
        <f t="shared" si="4"/>
        <v>6.7294579790553949E-2</v>
      </c>
      <c r="F20" s="35">
        <v>116.89353</v>
      </c>
      <c r="G20" s="36">
        <v>116.89353</v>
      </c>
      <c r="H20" s="36">
        <v>0.10445868</v>
      </c>
      <c r="I20" s="14">
        <f t="shared" si="5"/>
        <v>8.9362242717796277E-4</v>
      </c>
    </row>
    <row r="21" spans="1:10" x14ac:dyDescent="0.25">
      <c r="A21" s="171" t="s">
        <v>215</v>
      </c>
      <c r="B21" s="4">
        <v>1268.258478</v>
      </c>
      <c r="C21" s="7">
        <v>1268.258478</v>
      </c>
      <c r="D21" s="7">
        <v>116.52235109999999</v>
      </c>
      <c r="E21" s="53">
        <f t="shared" si="4"/>
        <v>9.1875870038536422E-2</v>
      </c>
      <c r="F21" s="35">
        <v>439.19829499999997</v>
      </c>
      <c r="G21" s="36">
        <v>439.19829499999997</v>
      </c>
      <c r="H21" s="36">
        <v>7.1144856599999997</v>
      </c>
      <c r="I21" s="14">
        <f t="shared" si="5"/>
        <v>1.6198800726218668E-2</v>
      </c>
    </row>
    <row r="22" spans="1:10" x14ac:dyDescent="0.25">
      <c r="A22" s="172" t="s">
        <v>216</v>
      </c>
      <c r="B22" s="4">
        <v>33.359321999999999</v>
      </c>
      <c r="C22" s="7">
        <v>33.359321999999999</v>
      </c>
      <c r="D22" s="7">
        <v>1.9196050200000001</v>
      </c>
      <c r="E22" s="53">
        <f t="shared" si="4"/>
        <v>5.7543286401324348E-2</v>
      </c>
      <c r="F22" s="35">
        <v>2.9409000000000001</v>
      </c>
      <c r="G22" s="36">
        <v>2.9409000000000001</v>
      </c>
      <c r="H22" s="36">
        <v>1.3428209999999999E-2</v>
      </c>
      <c r="I22" s="14">
        <f t="shared" si="5"/>
        <v>4.5660206059369574E-3</v>
      </c>
    </row>
    <row r="23" spans="1:10" x14ac:dyDescent="0.25">
      <c r="A23" s="172" t="s">
        <v>217</v>
      </c>
      <c r="B23" s="4">
        <v>15.777279999999999</v>
      </c>
      <c r="C23" s="7">
        <v>15.777279999999999</v>
      </c>
      <c r="D23" s="7">
        <v>0.95175924999999995</v>
      </c>
      <c r="E23" s="53">
        <f t="shared" si="4"/>
        <v>6.0324672567134509E-2</v>
      </c>
      <c r="F23" s="35">
        <v>158.458932</v>
      </c>
      <c r="G23" s="36">
        <v>158.458932</v>
      </c>
      <c r="H23" s="36">
        <v>25.408341829999998</v>
      </c>
      <c r="I23" s="14">
        <f t="shared" si="5"/>
        <v>0.16034654221953229</v>
      </c>
    </row>
    <row r="24" spans="1:10" x14ac:dyDescent="0.25">
      <c r="A24" s="172" t="s">
        <v>218</v>
      </c>
      <c r="B24" s="4">
        <v>585.095056</v>
      </c>
      <c r="C24" s="7">
        <v>585.095056</v>
      </c>
      <c r="D24" s="7">
        <v>6.7668326199999997</v>
      </c>
      <c r="E24" s="53">
        <f t="shared" si="4"/>
        <v>1.1565356006016225E-2</v>
      </c>
      <c r="F24" s="35">
        <v>90.747539000000003</v>
      </c>
      <c r="G24" s="36">
        <v>90.747539000000003</v>
      </c>
      <c r="H24" s="36">
        <v>9.3090000000000002E-4</v>
      </c>
      <c r="I24" s="14">
        <f t="shared" si="5"/>
        <v>1.0258129424314196E-5</v>
      </c>
    </row>
    <row r="25" spans="1:10" x14ac:dyDescent="0.25">
      <c r="A25" s="172" t="s">
        <v>219</v>
      </c>
      <c r="B25" s="4">
        <v>102.434926</v>
      </c>
      <c r="C25" s="7">
        <v>102.434926</v>
      </c>
      <c r="D25" s="7">
        <v>3.9207909500000002</v>
      </c>
      <c r="E25" s="53">
        <f t="shared" si="4"/>
        <v>3.8275919191858451E-2</v>
      </c>
      <c r="F25" s="35">
        <v>16.206828999999999</v>
      </c>
      <c r="G25" s="36">
        <v>16.206828999999999</v>
      </c>
      <c r="H25" s="36">
        <v>7.5213080000000002E-2</v>
      </c>
      <c r="I25" s="14">
        <f t="shared" si="5"/>
        <v>4.640826407189217E-3</v>
      </c>
    </row>
    <row r="26" spans="1:10" x14ac:dyDescent="0.25">
      <c r="A26" s="172" t="s">
        <v>220</v>
      </c>
      <c r="B26" s="4">
        <v>814.38491099999999</v>
      </c>
      <c r="C26" s="7">
        <v>814.20429000000001</v>
      </c>
      <c r="D26" s="7">
        <v>62.203618689999999</v>
      </c>
      <c r="E26" s="53">
        <f t="shared" si="4"/>
        <v>7.6398048320280895E-2</v>
      </c>
      <c r="F26" s="35">
        <v>32.685093999999999</v>
      </c>
      <c r="G26" s="36">
        <v>32.865715000000002</v>
      </c>
      <c r="H26" s="36">
        <v>0.60655438000000006</v>
      </c>
      <c r="I26" s="14">
        <f t="shared" si="5"/>
        <v>1.8455535806843091E-2</v>
      </c>
    </row>
    <row r="27" spans="1:10" x14ac:dyDescent="0.25">
      <c r="A27" s="172" t="s">
        <v>221</v>
      </c>
      <c r="B27" s="4">
        <v>28.016562</v>
      </c>
      <c r="C27" s="7">
        <v>27.985911999999999</v>
      </c>
      <c r="D27" s="7">
        <v>1.71205081</v>
      </c>
      <c r="E27" s="53">
        <f t="shared" si="4"/>
        <v>6.1175451777308529E-2</v>
      </c>
      <c r="F27" s="35">
        <v>652.33633999999995</v>
      </c>
      <c r="G27" s="36">
        <v>652.36698999999999</v>
      </c>
      <c r="H27" s="36">
        <v>69.803600639999999</v>
      </c>
      <c r="I27" s="14">
        <f t="shared" si="5"/>
        <v>0.10700051000434586</v>
      </c>
    </row>
    <row r="28" spans="1:10" x14ac:dyDescent="0.25">
      <c r="A28" s="172" t="s">
        <v>30</v>
      </c>
      <c r="B28" s="4">
        <v>2.6469969999999998</v>
      </c>
      <c r="C28" s="7">
        <v>2.6469969999999998</v>
      </c>
      <c r="D28" s="7">
        <v>0.16219031</v>
      </c>
      <c r="E28" s="53">
        <f t="shared" si="4"/>
        <v>6.1273325961457459E-2</v>
      </c>
      <c r="F28" s="5" t="s">
        <v>19</v>
      </c>
      <c r="G28" s="6" t="s">
        <v>19</v>
      </c>
      <c r="H28" s="6" t="s">
        <v>19</v>
      </c>
      <c r="I28" s="14" t="s">
        <v>19</v>
      </c>
    </row>
    <row r="29" spans="1:10" x14ac:dyDescent="0.25">
      <c r="A29" s="169" t="s">
        <v>222</v>
      </c>
      <c r="B29" s="4">
        <v>41.711987000000001</v>
      </c>
      <c r="C29" s="7">
        <v>41.711987000000001</v>
      </c>
      <c r="D29" s="7">
        <v>2.9182566599999999</v>
      </c>
      <c r="E29" s="53">
        <f t="shared" si="4"/>
        <v>6.9962062943680917E-2</v>
      </c>
      <c r="F29" s="35">
        <v>13.764303</v>
      </c>
      <c r="G29" s="36">
        <v>13.764303</v>
      </c>
      <c r="H29" s="36">
        <v>8.980921E-2</v>
      </c>
      <c r="I29" s="14">
        <f t="shared" ref="I29:I34" si="6">H29/G29</f>
        <v>6.5247917021297773E-3</v>
      </c>
    </row>
    <row r="30" spans="1:10" x14ac:dyDescent="0.25">
      <c r="A30" s="169" t="s">
        <v>223</v>
      </c>
      <c r="B30" s="4">
        <v>25.769445000000001</v>
      </c>
      <c r="C30" s="7">
        <v>25.769445000000001</v>
      </c>
      <c r="D30" s="7">
        <v>1.50650773</v>
      </c>
      <c r="E30" s="53">
        <f t="shared" si="4"/>
        <v>5.8461007988336575E-2</v>
      </c>
      <c r="F30" s="35">
        <v>16.50788</v>
      </c>
      <c r="G30" s="36">
        <v>16.50788</v>
      </c>
      <c r="H30" s="36">
        <v>1.6194521399999999</v>
      </c>
      <c r="I30" s="14">
        <f t="shared" si="6"/>
        <v>9.8101763521421276E-2</v>
      </c>
    </row>
    <row r="31" spans="1:10" x14ac:dyDescent="0.25">
      <c r="A31" s="172" t="s">
        <v>22</v>
      </c>
      <c r="B31" s="4">
        <v>190.625665</v>
      </c>
      <c r="C31" s="7">
        <v>190.625665</v>
      </c>
      <c r="D31" s="7">
        <v>15.166149300000001</v>
      </c>
      <c r="E31" s="53">
        <f t="shared" si="4"/>
        <v>7.9559849928916973E-2</v>
      </c>
      <c r="F31" s="35">
        <v>14.985238000000001</v>
      </c>
      <c r="G31" s="36">
        <v>14.985238000000001</v>
      </c>
      <c r="H31" s="36">
        <v>0.41962675999999999</v>
      </c>
      <c r="I31" s="14">
        <f t="shared" si="6"/>
        <v>2.8002675699912136E-2</v>
      </c>
    </row>
    <row r="32" spans="1:10" x14ac:dyDescent="0.25">
      <c r="A32" s="172" t="s">
        <v>26</v>
      </c>
      <c r="B32" s="4">
        <v>200.13243499999999</v>
      </c>
      <c r="C32" s="7">
        <v>200.13243499999999</v>
      </c>
      <c r="D32" s="7">
        <v>14.034458259999999</v>
      </c>
      <c r="E32" s="53">
        <f t="shared" si="4"/>
        <v>7.0125855711494239E-2</v>
      </c>
      <c r="F32" s="5">
        <v>6.943263</v>
      </c>
      <c r="G32" s="6">
        <v>6.943263</v>
      </c>
      <c r="H32" s="6">
        <v>0.15842435999999999</v>
      </c>
      <c r="I32" s="14">
        <f t="shared" si="6"/>
        <v>2.2816989648814973E-2</v>
      </c>
    </row>
    <row r="33" spans="1:9" x14ac:dyDescent="0.25">
      <c r="A33" s="169" t="s">
        <v>25</v>
      </c>
      <c r="B33" s="4">
        <v>6.5583390000000001</v>
      </c>
      <c r="C33" s="7">
        <v>6.5583390000000001</v>
      </c>
      <c r="D33" s="7">
        <v>0.49496963999999999</v>
      </c>
      <c r="E33" s="53">
        <f t="shared" si="4"/>
        <v>7.5471798575828419E-2</v>
      </c>
      <c r="F33" s="35">
        <v>0.23666999999999999</v>
      </c>
      <c r="G33" s="36">
        <v>0.23666999999999999</v>
      </c>
      <c r="H33" s="36">
        <v>0</v>
      </c>
      <c r="I33" s="14">
        <f t="shared" si="6"/>
        <v>0</v>
      </c>
    </row>
    <row r="34" spans="1:9" x14ac:dyDescent="0.25">
      <c r="A34" s="172" t="s">
        <v>32</v>
      </c>
      <c r="B34" s="4">
        <v>88.589093000000005</v>
      </c>
      <c r="C34" s="7">
        <v>88.589093000000005</v>
      </c>
      <c r="D34" s="7">
        <v>4.7187928799999996</v>
      </c>
      <c r="E34" s="53">
        <f t="shared" si="4"/>
        <v>5.326607057597936E-2</v>
      </c>
      <c r="F34" s="5">
        <v>5.8419600000000003</v>
      </c>
      <c r="G34" s="6">
        <v>5.8419600000000003</v>
      </c>
      <c r="H34" s="6">
        <v>3.3314730000000001E-2</v>
      </c>
      <c r="I34" s="14">
        <f t="shared" si="6"/>
        <v>5.7026631472998791E-3</v>
      </c>
    </row>
    <row r="35" spans="1:9" x14ac:dyDescent="0.25">
      <c r="A35" s="172" t="s">
        <v>18</v>
      </c>
      <c r="B35" s="4">
        <v>5.3734799999999998</v>
      </c>
      <c r="C35" s="7">
        <v>5.3734799999999998</v>
      </c>
      <c r="D35" s="7">
        <v>0.37428341999999998</v>
      </c>
      <c r="E35" s="53">
        <f t="shared" si="4"/>
        <v>6.9653822104111307E-2</v>
      </c>
      <c r="F35" s="59" t="s">
        <v>19</v>
      </c>
      <c r="G35" s="60" t="s">
        <v>19</v>
      </c>
      <c r="H35" s="60" t="s">
        <v>19</v>
      </c>
      <c r="I35" s="14" t="s">
        <v>19</v>
      </c>
    </row>
    <row r="36" spans="1:9" x14ac:dyDescent="0.25">
      <c r="A36" s="169" t="s">
        <v>224</v>
      </c>
      <c r="B36" s="4">
        <v>0.35524</v>
      </c>
      <c r="C36" s="7">
        <v>0.35524</v>
      </c>
      <c r="D36" s="7">
        <v>0</v>
      </c>
      <c r="E36" s="53">
        <f t="shared" si="4"/>
        <v>0</v>
      </c>
      <c r="F36" s="59" t="s">
        <v>19</v>
      </c>
      <c r="G36" s="60" t="s">
        <v>19</v>
      </c>
      <c r="H36" s="60" t="s">
        <v>19</v>
      </c>
      <c r="I36" s="14" t="s">
        <v>19</v>
      </c>
    </row>
    <row r="37" spans="1:9" x14ac:dyDescent="0.25">
      <c r="A37" s="169" t="s">
        <v>23</v>
      </c>
      <c r="B37" s="4">
        <v>37.924917999999998</v>
      </c>
      <c r="C37" s="7">
        <v>37.924917999999998</v>
      </c>
      <c r="D37" s="7">
        <v>2.7010784800000001</v>
      </c>
      <c r="E37" s="53">
        <f>D37/C37</f>
        <v>7.1221735535459837E-2</v>
      </c>
      <c r="F37" s="59" t="s">
        <v>19</v>
      </c>
      <c r="G37" s="60" t="s">
        <v>19</v>
      </c>
      <c r="H37" s="60" t="s">
        <v>19</v>
      </c>
      <c r="I37" s="14" t="s">
        <v>19</v>
      </c>
    </row>
    <row r="38" spans="1:9" x14ac:dyDescent="0.25">
      <c r="A38" s="169" t="s">
        <v>31</v>
      </c>
      <c r="B38" s="4">
        <v>3.6794289999999998</v>
      </c>
      <c r="C38" s="7">
        <v>3.6794289999999998</v>
      </c>
      <c r="D38" s="7">
        <v>0.28811805000000001</v>
      </c>
      <c r="E38" s="53">
        <f t="shared" ref="E38:E40" si="7">D38/C38</f>
        <v>7.8305098426957015E-2</v>
      </c>
      <c r="F38" s="59">
        <v>0.119604</v>
      </c>
      <c r="G38" s="60">
        <v>0.119604</v>
      </c>
      <c r="H38" s="60">
        <v>5.2844799999999994E-3</v>
      </c>
      <c r="I38" s="14">
        <f t="shared" ref="I38:I40" si="8">H38/G38</f>
        <v>4.4183137687702746E-2</v>
      </c>
    </row>
    <row r="39" spans="1:9" x14ac:dyDescent="0.25">
      <c r="A39" s="171" t="s">
        <v>17</v>
      </c>
      <c r="B39" s="4">
        <v>4.1017229999999998</v>
      </c>
      <c r="C39" s="7">
        <v>4.1017229999999998</v>
      </c>
      <c r="D39" s="7">
        <v>0.27772265999999995</v>
      </c>
      <c r="E39" s="53">
        <f t="shared" si="7"/>
        <v>6.7708779944428227E-2</v>
      </c>
      <c r="F39" s="59">
        <v>0.23183000000000001</v>
      </c>
      <c r="G39" s="60">
        <v>0.23183000000000001</v>
      </c>
      <c r="H39" s="60">
        <v>0</v>
      </c>
      <c r="I39" s="14">
        <f t="shared" si="8"/>
        <v>0</v>
      </c>
    </row>
    <row r="40" spans="1:9" x14ac:dyDescent="0.25">
      <c r="A40" s="171" t="s">
        <v>78</v>
      </c>
      <c r="B40" s="4">
        <v>5.9452410000000002</v>
      </c>
      <c r="C40" s="7">
        <v>5.9452410000000002</v>
      </c>
      <c r="D40" s="7">
        <v>0.34151499000000002</v>
      </c>
      <c r="E40" s="53">
        <f t="shared" si="7"/>
        <v>5.7443422394483253E-2</v>
      </c>
      <c r="F40" s="59">
        <v>0.36710799999999999</v>
      </c>
      <c r="G40" s="60">
        <v>0.36710799999999999</v>
      </c>
      <c r="H40" s="60">
        <v>4.8738999999999996E-3</v>
      </c>
      <c r="I40" s="14">
        <f t="shared" si="8"/>
        <v>1.3276474497967899E-2</v>
      </c>
    </row>
    <row r="41" spans="1:9" ht="15.75" thickBot="1" x14ac:dyDescent="0.3">
      <c r="A41" s="173" t="s">
        <v>34</v>
      </c>
      <c r="B41" s="41">
        <v>3765.31005</v>
      </c>
      <c r="C41" s="42">
        <v>3765.31005</v>
      </c>
      <c r="D41" s="42">
        <v>349.42701581</v>
      </c>
      <c r="E41" s="54">
        <f>D41/C41</f>
        <v>9.2801658075939861E-2</v>
      </c>
      <c r="F41" s="203" t="s">
        <v>19</v>
      </c>
      <c r="G41" s="204" t="s">
        <v>19</v>
      </c>
      <c r="H41" s="204" t="s">
        <v>19</v>
      </c>
      <c r="I41" s="190" t="s">
        <v>19</v>
      </c>
    </row>
    <row r="42" spans="1:9" ht="15.75" thickBot="1" x14ac:dyDescent="0.3">
      <c r="A42" s="182" t="s">
        <v>137</v>
      </c>
      <c r="B42" s="194">
        <f>SUM(B43:B84)</f>
        <v>5669.4491000000025</v>
      </c>
      <c r="C42" s="195">
        <f t="shared" ref="C42:D42" si="9">SUM(C43:C84)</f>
        <v>5669.3796020000018</v>
      </c>
      <c r="D42" s="195">
        <f t="shared" si="9"/>
        <v>246.63890266999988</v>
      </c>
      <c r="E42" s="196">
        <f>D42/C42</f>
        <v>4.3503684703524254E-2</v>
      </c>
      <c r="F42" s="198">
        <f>SUM(F43:F84)</f>
        <v>2971.4554219999995</v>
      </c>
      <c r="G42" s="197">
        <f t="shared" ref="G42:H42" si="10">SUM(G43:G84)</f>
        <v>2971.4554219999995</v>
      </c>
      <c r="H42" s="197">
        <f t="shared" si="10"/>
        <v>32.042910149999997</v>
      </c>
      <c r="I42" s="196">
        <f>H42/G42</f>
        <v>1.0783574242023411E-2</v>
      </c>
    </row>
    <row r="43" spans="1:9" x14ac:dyDescent="0.25">
      <c r="A43" s="183" t="s">
        <v>225</v>
      </c>
      <c r="B43" s="39">
        <v>5.6905789999999996</v>
      </c>
      <c r="C43" s="40">
        <v>5.6905789999999996</v>
      </c>
      <c r="D43" s="40">
        <v>0.25446999999999997</v>
      </c>
      <c r="E43" s="21">
        <f>D43/C43</f>
        <v>4.4717769492348666E-2</v>
      </c>
      <c r="F43" s="33">
        <v>4.4223049999999997</v>
      </c>
      <c r="G43" s="34">
        <v>4.4223049999999997</v>
      </c>
      <c r="H43" s="34">
        <v>1.9403340000000002E-2</v>
      </c>
      <c r="I43" s="21">
        <f>H43/G43</f>
        <v>4.3876078199038739E-3</v>
      </c>
    </row>
    <row r="44" spans="1:9" x14ac:dyDescent="0.25">
      <c r="A44" s="184" t="s">
        <v>226</v>
      </c>
      <c r="B44" s="4">
        <v>48.962665999999999</v>
      </c>
      <c r="C44" s="7">
        <v>48.962665999999999</v>
      </c>
      <c r="D44" s="7">
        <v>0.89368091999999999</v>
      </c>
      <c r="E44" s="14">
        <f>D44/C44</f>
        <v>1.8252292879640173E-2</v>
      </c>
      <c r="F44" s="35">
        <v>33.284913000000003</v>
      </c>
      <c r="G44" s="36">
        <v>33.284913000000003</v>
      </c>
      <c r="H44" s="36">
        <v>0.13729372000000001</v>
      </c>
      <c r="I44" s="14">
        <f>H44/G44</f>
        <v>4.1248033305660136E-3</v>
      </c>
    </row>
    <row r="45" spans="1:9" x14ac:dyDescent="0.25">
      <c r="A45" s="184" t="s">
        <v>227</v>
      </c>
      <c r="B45" s="4">
        <v>22.5</v>
      </c>
      <c r="C45" s="7">
        <v>22.5</v>
      </c>
      <c r="D45" s="7">
        <v>1.35340437</v>
      </c>
      <c r="E45" s="14">
        <f t="shared" ref="E45:E110" si="11">D45/C45</f>
        <v>6.0151305333333335E-2</v>
      </c>
      <c r="F45" s="35">
        <v>3.3</v>
      </c>
      <c r="G45" s="36">
        <v>3.3</v>
      </c>
      <c r="H45" s="36">
        <v>6.693919999999999E-2</v>
      </c>
      <c r="I45" s="14">
        <f t="shared" ref="I45:I51" si="12">H45/G45</f>
        <v>2.0284606060606059E-2</v>
      </c>
    </row>
    <row r="46" spans="1:9" x14ac:dyDescent="0.25">
      <c r="A46" s="184" t="s">
        <v>228</v>
      </c>
      <c r="B46" s="4">
        <v>13.779985</v>
      </c>
      <c r="C46" s="7">
        <v>13.779985</v>
      </c>
      <c r="D46" s="7">
        <v>7.5995000000000004E-3</v>
      </c>
      <c r="E46" s="14">
        <f t="shared" si="11"/>
        <v>5.5148826359390087E-4</v>
      </c>
      <c r="F46" s="35">
        <v>2.3329010000000001</v>
      </c>
      <c r="G46" s="36">
        <v>2.3329010000000001</v>
      </c>
      <c r="H46" s="36">
        <v>0</v>
      </c>
      <c r="I46" s="14">
        <f t="shared" si="12"/>
        <v>0</v>
      </c>
    </row>
    <row r="47" spans="1:9" x14ac:dyDescent="0.25">
      <c r="A47" s="184" t="s">
        <v>229</v>
      </c>
      <c r="B47" s="4">
        <v>39.614564000000001</v>
      </c>
      <c r="C47" s="7">
        <v>39.614564000000001</v>
      </c>
      <c r="D47" s="7">
        <v>1.4936711</v>
      </c>
      <c r="E47" s="14">
        <f t="shared" si="11"/>
        <v>3.7705100073801137E-2</v>
      </c>
      <c r="F47" s="35">
        <v>6.706747</v>
      </c>
      <c r="G47" s="36">
        <v>6.706747</v>
      </c>
      <c r="H47" s="36">
        <v>7.4666999999999997E-3</v>
      </c>
      <c r="I47" s="14">
        <f t="shared" si="12"/>
        <v>1.1133117143079946E-3</v>
      </c>
    </row>
    <row r="48" spans="1:9" x14ac:dyDescent="0.25">
      <c r="A48" s="184" t="s">
        <v>198</v>
      </c>
      <c r="B48" s="4">
        <v>4620.8759460000001</v>
      </c>
      <c r="C48" s="7">
        <v>4620.8759460000001</v>
      </c>
      <c r="D48" s="7">
        <v>206.9294788</v>
      </c>
      <c r="E48" s="14">
        <f t="shared" si="11"/>
        <v>4.4781439973329243E-2</v>
      </c>
      <c r="F48" s="35">
        <v>345.07249999999999</v>
      </c>
      <c r="G48" s="36">
        <v>345.07249999999999</v>
      </c>
      <c r="H48" s="36">
        <v>1.3187699399999999</v>
      </c>
      <c r="I48" s="14">
        <f t="shared" si="12"/>
        <v>3.8217184504705532E-3</v>
      </c>
    </row>
    <row r="49" spans="1:9" x14ac:dyDescent="0.25">
      <c r="A49" s="184" t="s">
        <v>293</v>
      </c>
      <c r="B49" s="5" t="s">
        <v>19</v>
      </c>
      <c r="C49" s="6" t="s">
        <v>19</v>
      </c>
      <c r="D49" s="6" t="s">
        <v>19</v>
      </c>
      <c r="E49" s="14" t="s">
        <v>19</v>
      </c>
      <c r="F49" s="35">
        <v>1614.7735170000001</v>
      </c>
      <c r="G49" s="36">
        <v>1614.7735170000001</v>
      </c>
      <c r="H49" s="36">
        <v>0.80469999999999997</v>
      </c>
      <c r="I49" s="14">
        <f t="shared" si="12"/>
        <v>4.9833613911070846E-4</v>
      </c>
    </row>
    <row r="50" spans="1:9" x14ac:dyDescent="0.25">
      <c r="A50" s="184" t="s">
        <v>230</v>
      </c>
      <c r="B50" s="4">
        <v>16.950521999999999</v>
      </c>
      <c r="C50" s="7">
        <v>16.950521999999999</v>
      </c>
      <c r="D50" s="7">
        <v>2.940506E-2</v>
      </c>
      <c r="E50" s="14">
        <f t="shared" si="11"/>
        <v>1.7347583749928175E-3</v>
      </c>
      <c r="F50" s="35">
        <v>23.725235000000001</v>
      </c>
      <c r="G50" s="36">
        <v>23.725235000000001</v>
      </c>
      <c r="H50" s="36">
        <v>1.1495E-4</v>
      </c>
      <c r="I50" s="14">
        <f t="shared" si="12"/>
        <v>4.8450521143415442E-6</v>
      </c>
    </row>
    <row r="51" spans="1:9" ht="15" customHeight="1" x14ac:dyDescent="0.25">
      <c r="A51" s="184" t="s">
        <v>283</v>
      </c>
      <c r="B51" s="5">
        <v>4.3428000000000004</v>
      </c>
      <c r="C51" s="7">
        <v>4.3428000000000004</v>
      </c>
      <c r="D51" s="7">
        <v>7.5379550000000003E-2</v>
      </c>
      <c r="E51" s="14">
        <f t="shared" si="11"/>
        <v>1.7357361610021185E-2</v>
      </c>
      <c r="F51" s="59">
        <v>2.4470000000000001</v>
      </c>
      <c r="G51" s="60">
        <v>2.4470000000000001</v>
      </c>
      <c r="H51" s="60">
        <v>2.4630740000000002E-2</v>
      </c>
      <c r="I51" s="14">
        <f t="shared" si="12"/>
        <v>1.0065688598283613E-2</v>
      </c>
    </row>
    <row r="52" spans="1:9" x14ac:dyDescent="0.25">
      <c r="A52" s="184" t="s">
        <v>231</v>
      </c>
      <c r="B52" s="4">
        <v>9.0597019999999997</v>
      </c>
      <c r="C52" s="7">
        <v>9.0597019999999997</v>
      </c>
      <c r="D52" s="7">
        <v>0.48070539000000001</v>
      </c>
      <c r="E52" s="14">
        <f t="shared" si="11"/>
        <v>5.3059735298136741E-2</v>
      </c>
      <c r="F52" s="35">
        <v>0.19934499999999999</v>
      </c>
      <c r="G52" s="36">
        <v>0.19934499999999999</v>
      </c>
      <c r="H52" s="36">
        <v>1.1177800000000001E-3</v>
      </c>
      <c r="I52" s="14">
        <f t="shared" ref="I52" si="13">H52/G52</f>
        <v>5.6072637889086766E-3</v>
      </c>
    </row>
    <row r="53" spans="1:9" x14ac:dyDescent="0.25">
      <c r="A53" s="184" t="s">
        <v>232</v>
      </c>
      <c r="B53" s="4">
        <v>1.463379</v>
      </c>
      <c r="C53" s="7">
        <v>1.463379</v>
      </c>
      <c r="D53" s="7">
        <v>7.6397240000000005E-2</v>
      </c>
      <c r="E53" s="14">
        <f t="shared" si="11"/>
        <v>5.2206051884030047E-2</v>
      </c>
      <c r="F53" s="59" t="s">
        <v>19</v>
      </c>
      <c r="G53" s="60" t="s">
        <v>19</v>
      </c>
      <c r="H53" s="60" t="s">
        <v>19</v>
      </c>
      <c r="I53" s="14" t="s">
        <v>19</v>
      </c>
    </row>
    <row r="54" spans="1:9" x14ac:dyDescent="0.25">
      <c r="A54" s="184" t="s">
        <v>56</v>
      </c>
      <c r="B54" s="4">
        <v>20.755649999999999</v>
      </c>
      <c r="C54" s="7">
        <v>20.755649999999999</v>
      </c>
      <c r="D54" s="7">
        <v>0.49838979</v>
      </c>
      <c r="E54" s="14">
        <f t="shared" si="11"/>
        <v>2.4012246785814949E-2</v>
      </c>
      <c r="F54" s="35">
        <v>392.74621000000002</v>
      </c>
      <c r="G54" s="36">
        <v>392.74621000000002</v>
      </c>
      <c r="H54" s="36">
        <v>13.31248553</v>
      </c>
      <c r="I54" s="14">
        <f t="shared" ref="I54:I60" si="14">H54/G54</f>
        <v>3.3895898142467115E-2</v>
      </c>
    </row>
    <row r="55" spans="1:9" x14ac:dyDescent="0.25">
      <c r="A55" s="184" t="s">
        <v>233</v>
      </c>
      <c r="B55" s="4">
        <v>7.1596900000000003</v>
      </c>
      <c r="C55" s="7">
        <v>7.1596900000000003</v>
      </c>
      <c r="D55" s="7">
        <v>0.30068400000000001</v>
      </c>
      <c r="E55" s="14">
        <f t="shared" si="11"/>
        <v>4.1996790363828598E-2</v>
      </c>
      <c r="F55" s="35">
        <v>4.0625</v>
      </c>
      <c r="G55" s="36">
        <v>4.0625</v>
      </c>
      <c r="H55" s="36">
        <v>8.5968080000000002E-2</v>
      </c>
      <c r="I55" s="14">
        <f t="shared" si="14"/>
        <v>2.116137353846154E-2</v>
      </c>
    </row>
    <row r="56" spans="1:9" x14ac:dyDescent="0.25">
      <c r="A56" s="184" t="s">
        <v>288</v>
      </c>
      <c r="B56" s="4">
        <v>7.6153529999999998</v>
      </c>
      <c r="C56" s="7">
        <v>7.6153529999999998</v>
      </c>
      <c r="D56" s="7">
        <v>0.23375654000000001</v>
      </c>
      <c r="E56" s="14">
        <f t="shared" si="11"/>
        <v>3.0695430664868722E-2</v>
      </c>
      <c r="F56" s="35">
        <v>0.200293</v>
      </c>
      <c r="G56" s="36">
        <v>0.200293</v>
      </c>
      <c r="H56" s="36">
        <v>0</v>
      </c>
      <c r="I56" s="14">
        <f t="shared" si="14"/>
        <v>0</v>
      </c>
    </row>
    <row r="57" spans="1:9" x14ac:dyDescent="0.25">
      <c r="A57" s="184" t="s">
        <v>289</v>
      </c>
      <c r="B57" s="4">
        <v>12.784651</v>
      </c>
      <c r="C57" s="7">
        <v>12.784651</v>
      </c>
      <c r="D57" s="7">
        <v>0.88991832999999998</v>
      </c>
      <c r="E57" s="14">
        <f t="shared" si="11"/>
        <v>6.960833971924614E-2</v>
      </c>
      <c r="F57" s="35">
        <v>3.0137079999999998</v>
      </c>
      <c r="G57" s="36">
        <v>3.0137079999999998</v>
      </c>
      <c r="H57" s="36">
        <v>6.0684600000000003E-3</v>
      </c>
      <c r="I57" s="14">
        <f t="shared" si="14"/>
        <v>2.0136191031115162E-3</v>
      </c>
    </row>
    <row r="58" spans="1:9" x14ac:dyDescent="0.25">
      <c r="A58" s="184" t="s">
        <v>236</v>
      </c>
      <c r="B58" s="4">
        <v>9.3171510000000008</v>
      </c>
      <c r="C58" s="7">
        <v>9.3171510000000008</v>
      </c>
      <c r="D58" s="7">
        <v>0.49352000000000001</v>
      </c>
      <c r="E58" s="14">
        <f t="shared" si="11"/>
        <v>5.2968981612512234E-2</v>
      </c>
      <c r="F58" s="5">
        <v>2.5</v>
      </c>
      <c r="G58" s="6">
        <v>2.5</v>
      </c>
      <c r="H58" s="6">
        <v>2.3370800000000001E-3</v>
      </c>
      <c r="I58" s="14">
        <f t="shared" si="14"/>
        <v>9.3483200000000002E-4</v>
      </c>
    </row>
    <row r="59" spans="1:9" x14ac:dyDescent="0.25">
      <c r="A59" s="184" t="s">
        <v>237</v>
      </c>
      <c r="B59" s="4">
        <v>4.4675200000000004</v>
      </c>
      <c r="C59" s="7">
        <v>4.4675200000000004</v>
      </c>
      <c r="D59" s="7">
        <v>0.25772607999999997</v>
      </c>
      <c r="E59" s="14">
        <f t="shared" si="11"/>
        <v>5.7688847503760465E-2</v>
      </c>
      <c r="F59" s="35">
        <v>2.7</v>
      </c>
      <c r="G59" s="36">
        <v>2.7</v>
      </c>
      <c r="H59" s="36">
        <v>3.641349E-2</v>
      </c>
      <c r="I59" s="14">
        <f t="shared" si="14"/>
        <v>1.3486477777777776E-2</v>
      </c>
    </row>
    <row r="60" spans="1:9" x14ac:dyDescent="0.25">
      <c r="A60" s="184" t="s">
        <v>98</v>
      </c>
      <c r="B60" s="4">
        <v>2.1328260000000001</v>
      </c>
      <c r="C60" s="7">
        <v>2.1328260000000001</v>
      </c>
      <c r="D60" s="7">
        <v>8.1209299999999998E-2</v>
      </c>
      <c r="E60" s="14">
        <f t="shared" si="11"/>
        <v>3.8075914303370269E-2</v>
      </c>
      <c r="F60" s="59">
        <v>1.2</v>
      </c>
      <c r="G60" s="60">
        <v>1.2</v>
      </c>
      <c r="H60" s="60">
        <v>0</v>
      </c>
      <c r="I60" s="14">
        <f t="shared" si="14"/>
        <v>0</v>
      </c>
    </row>
    <row r="61" spans="1:9" x14ac:dyDescent="0.25">
      <c r="A61" s="184" t="s">
        <v>238</v>
      </c>
      <c r="B61" s="4">
        <v>12.5564</v>
      </c>
      <c r="C61" s="7">
        <v>12.5564</v>
      </c>
      <c r="D61" s="7">
        <v>0.85970656999999995</v>
      </c>
      <c r="E61" s="14">
        <f t="shared" si="11"/>
        <v>6.8467599789748645E-2</v>
      </c>
      <c r="F61" s="35">
        <v>4.2336499999999999</v>
      </c>
      <c r="G61" s="36">
        <v>4.2336499999999999</v>
      </c>
      <c r="H61" s="36">
        <v>0.18021401000000001</v>
      </c>
      <c r="I61" s="14">
        <f t="shared" ref="I61:I75" si="15">H61/G61</f>
        <v>4.2567054432936124E-2</v>
      </c>
    </row>
    <row r="62" spans="1:9" ht="15.75" thickBot="1" x14ac:dyDescent="0.3">
      <c r="A62" s="185" t="s">
        <v>239</v>
      </c>
      <c r="B62" s="43">
        <v>7.1837770000000001</v>
      </c>
      <c r="C62" s="44">
        <v>7.1837770000000001</v>
      </c>
      <c r="D62" s="44">
        <v>0.68286595999999999</v>
      </c>
      <c r="E62" s="22">
        <f t="shared" si="11"/>
        <v>9.5056675617853956E-2</v>
      </c>
      <c r="F62" s="37">
        <v>43.186466000000003</v>
      </c>
      <c r="G62" s="38">
        <v>43.186466000000003</v>
      </c>
      <c r="H62" s="38">
        <v>3.8363548700000001</v>
      </c>
      <c r="I62" s="22">
        <f t="shared" si="15"/>
        <v>8.8832340900503404E-2</v>
      </c>
    </row>
    <row r="63" spans="1:9" x14ac:dyDescent="0.25">
      <c r="A63" s="183" t="s">
        <v>240</v>
      </c>
      <c r="B63" s="39">
        <v>4.8720150000000002</v>
      </c>
      <c r="C63" s="40">
        <v>4.8720150000000002</v>
      </c>
      <c r="D63" s="40">
        <v>0.24129502</v>
      </c>
      <c r="E63" s="21">
        <f t="shared" si="11"/>
        <v>4.9526739962828518E-2</v>
      </c>
      <c r="F63" s="33">
        <v>0.36768499999999998</v>
      </c>
      <c r="G63" s="34">
        <v>0.36768499999999998</v>
      </c>
      <c r="H63" s="34">
        <v>6.4100099999999998E-3</v>
      </c>
      <c r="I63" s="21">
        <f t="shared" si="15"/>
        <v>1.7433428070223154E-2</v>
      </c>
    </row>
    <row r="64" spans="1:9" x14ac:dyDescent="0.25">
      <c r="A64" s="184" t="s">
        <v>241</v>
      </c>
      <c r="B64" s="4">
        <v>6.9094439999999997</v>
      </c>
      <c r="C64" s="7">
        <v>6.9094439999999997</v>
      </c>
      <c r="D64" s="7">
        <v>0.33206245000000001</v>
      </c>
      <c r="E64" s="14">
        <f t="shared" si="11"/>
        <v>4.8059214315942067E-2</v>
      </c>
      <c r="F64" s="5">
        <v>2.0001000000000002</v>
      </c>
      <c r="G64" s="6">
        <v>2.0001000000000002</v>
      </c>
      <c r="H64" s="6">
        <v>3.2959669999999996E-2</v>
      </c>
      <c r="I64" s="14">
        <f t="shared" si="15"/>
        <v>1.6479011049447524E-2</v>
      </c>
    </row>
    <row r="65" spans="1:9" x14ac:dyDescent="0.25">
      <c r="A65" s="184" t="s">
        <v>242</v>
      </c>
      <c r="B65" s="4">
        <v>22.861941000000002</v>
      </c>
      <c r="C65" s="7">
        <v>23.061443000000001</v>
      </c>
      <c r="D65" s="7">
        <v>0.71079207</v>
      </c>
      <c r="E65" s="14">
        <f t="shared" si="11"/>
        <v>3.0821664975604519E-2</v>
      </c>
      <c r="F65" s="35">
        <v>41.125042999999998</v>
      </c>
      <c r="G65" s="36">
        <v>41.125042999999998</v>
      </c>
      <c r="H65" s="36">
        <v>2.20452314</v>
      </c>
      <c r="I65" s="14">
        <f t="shared" si="15"/>
        <v>5.360536984727287E-2</v>
      </c>
    </row>
    <row r="66" spans="1:9" x14ac:dyDescent="0.25">
      <c r="A66" s="184" t="s">
        <v>277</v>
      </c>
      <c r="B66" s="4">
        <v>17.118752000000001</v>
      </c>
      <c r="C66" s="7">
        <v>17.118752000000001</v>
      </c>
      <c r="D66" s="7">
        <v>1.8080176399999999</v>
      </c>
      <c r="E66" s="14">
        <f t="shared" si="11"/>
        <v>0.10561620613465279</v>
      </c>
      <c r="F66" s="35">
        <v>37.010848000000003</v>
      </c>
      <c r="G66" s="36">
        <v>37.010848000000003</v>
      </c>
      <c r="H66" s="36">
        <v>8.8559189999999996E-2</v>
      </c>
      <c r="I66" s="14">
        <f t="shared" si="15"/>
        <v>2.3927900814377447E-3</v>
      </c>
    </row>
    <row r="67" spans="1:9" x14ac:dyDescent="0.25">
      <c r="A67" s="184" t="s">
        <v>243</v>
      </c>
      <c r="B67" s="4">
        <v>4.4555049999999996</v>
      </c>
      <c r="C67" s="7">
        <v>4.4555049999999996</v>
      </c>
      <c r="D67" s="7">
        <v>9.155700000000001E-4</v>
      </c>
      <c r="E67" s="14">
        <f t="shared" si="11"/>
        <v>2.0549185782531951E-4</v>
      </c>
      <c r="F67" s="5">
        <v>0.25273600000000002</v>
      </c>
      <c r="G67" s="6">
        <v>0.25273600000000002</v>
      </c>
      <c r="H67" s="6">
        <v>4.3599589999999994E-2</v>
      </c>
      <c r="I67" s="14">
        <f t="shared" si="15"/>
        <v>0.17251040611547225</v>
      </c>
    </row>
    <row r="68" spans="1:9" x14ac:dyDescent="0.25">
      <c r="A68" s="184" t="s">
        <v>244</v>
      </c>
      <c r="B68" s="4">
        <v>62.383422000000003</v>
      </c>
      <c r="C68" s="7">
        <v>62.383422000000003</v>
      </c>
      <c r="D68" s="7">
        <v>4.5848053899999996</v>
      </c>
      <c r="E68" s="14">
        <f t="shared" si="11"/>
        <v>7.3493970721901072E-2</v>
      </c>
      <c r="F68" s="5">
        <v>2.0704099999999999</v>
      </c>
      <c r="G68" s="6">
        <v>2.0704099999999999</v>
      </c>
      <c r="H68" s="6">
        <v>9.0435479999999999E-2</v>
      </c>
      <c r="I68" s="14">
        <f t="shared" si="15"/>
        <v>4.36799860897117E-2</v>
      </c>
    </row>
    <row r="69" spans="1:9" x14ac:dyDescent="0.25">
      <c r="A69" s="184" t="s">
        <v>245</v>
      </c>
      <c r="B69" s="4">
        <v>3.3769779999999998</v>
      </c>
      <c r="C69" s="7">
        <v>3.3769779999999998</v>
      </c>
      <c r="D69" s="7">
        <v>0.22152232999999999</v>
      </c>
      <c r="E69" s="14">
        <f t="shared" si="11"/>
        <v>6.5597800755586799E-2</v>
      </c>
      <c r="F69" s="35">
        <v>1.658631</v>
      </c>
      <c r="G69" s="36">
        <v>1.658631</v>
      </c>
      <c r="H69" s="36">
        <v>0</v>
      </c>
      <c r="I69" s="14">
        <f t="shared" si="15"/>
        <v>0</v>
      </c>
    </row>
    <row r="70" spans="1:9" x14ac:dyDescent="0.25">
      <c r="A70" s="226" t="s">
        <v>246</v>
      </c>
      <c r="B70" s="4">
        <v>13.696975</v>
      </c>
      <c r="C70" s="7">
        <v>13.696975</v>
      </c>
      <c r="D70" s="7">
        <v>0.11080938</v>
      </c>
      <c r="E70" s="14">
        <f t="shared" si="11"/>
        <v>8.0900622217679446E-3</v>
      </c>
      <c r="F70" s="35">
        <v>0.55002499999999999</v>
      </c>
      <c r="G70" s="36">
        <v>0.55002499999999999</v>
      </c>
      <c r="H70" s="36">
        <v>7.6501E-4</v>
      </c>
      <c r="I70" s="14">
        <f t="shared" si="15"/>
        <v>1.3908640516340166E-3</v>
      </c>
    </row>
    <row r="71" spans="1:9" x14ac:dyDescent="0.25">
      <c r="A71" s="184" t="s">
        <v>247</v>
      </c>
      <c r="B71" s="4">
        <v>9.8053039999999996</v>
      </c>
      <c r="C71" s="7">
        <v>9.8053039999999996</v>
      </c>
      <c r="D71" s="7">
        <v>0.44265165000000001</v>
      </c>
      <c r="E71" s="14">
        <f t="shared" si="11"/>
        <v>4.5144102620377706E-2</v>
      </c>
      <c r="F71" s="5">
        <v>23.847643999999999</v>
      </c>
      <c r="G71" s="6">
        <v>23.847643999999999</v>
      </c>
      <c r="H71" s="6">
        <v>3.7819673199999997</v>
      </c>
      <c r="I71" s="14">
        <f t="shared" si="15"/>
        <v>0.15858871928816112</v>
      </c>
    </row>
    <row r="72" spans="1:9" x14ac:dyDescent="0.25">
      <c r="A72" s="227" t="s">
        <v>248</v>
      </c>
      <c r="B72" s="4">
        <v>4.3254289999999997</v>
      </c>
      <c r="C72" s="7">
        <v>4.3254289999999997</v>
      </c>
      <c r="D72" s="7">
        <v>0.28018375000000001</v>
      </c>
      <c r="E72" s="14">
        <f t="shared" si="11"/>
        <v>6.4775944767559476E-2</v>
      </c>
      <c r="F72" s="35">
        <v>17.314406999999999</v>
      </c>
      <c r="G72" s="36">
        <v>17.314406999999999</v>
      </c>
      <c r="H72" s="36">
        <v>4.921002E-2</v>
      </c>
      <c r="I72" s="14">
        <f t="shared" si="15"/>
        <v>2.8421429622163788E-3</v>
      </c>
    </row>
    <row r="73" spans="1:9" x14ac:dyDescent="0.25">
      <c r="A73" s="227" t="s">
        <v>290</v>
      </c>
      <c r="B73" s="4">
        <v>52.504841999999996</v>
      </c>
      <c r="C73" s="7">
        <v>52.504841999999996</v>
      </c>
      <c r="D73" s="7">
        <v>6.2207817199999997</v>
      </c>
      <c r="E73" s="14">
        <f t="shared" si="11"/>
        <v>0.11848015312568697</v>
      </c>
      <c r="F73" s="35">
        <v>233.59449599999999</v>
      </c>
      <c r="G73" s="36">
        <v>233.59449599999999</v>
      </c>
      <c r="H73" s="36">
        <v>4.7032166200000001</v>
      </c>
      <c r="I73" s="14">
        <f t="shared" si="15"/>
        <v>2.0134107183758302E-2</v>
      </c>
    </row>
    <row r="74" spans="1:9" x14ac:dyDescent="0.25">
      <c r="A74" s="184" t="s">
        <v>249</v>
      </c>
      <c r="B74" s="4">
        <v>18.655569</v>
      </c>
      <c r="C74" s="7">
        <v>18.655569</v>
      </c>
      <c r="D74" s="7">
        <v>1.6785378</v>
      </c>
      <c r="E74" s="14">
        <f t="shared" si="11"/>
        <v>8.9975159696281573E-2</v>
      </c>
      <c r="F74" s="35">
        <v>10.669945999999999</v>
      </c>
      <c r="G74" s="36">
        <v>10.669945999999999</v>
      </c>
      <c r="H74" s="36">
        <v>1.5609989999999999E-2</v>
      </c>
      <c r="I74" s="14">
        <f t="shared" si="15"/>
        <v>1.4629867855001327E-3</v>
      </c>
    </row>
    <row r="75" spans="1:9" x14ac:dyDescent="0.25">
      <c r="A75" s="184" t="s">
        <v>250</v>
      </c>
      <c r="B75" s="4">
        <v>2.869132</v>
      </c>
      <c r="C75" s="7">
        <v>2.869132</v>
      </c>
      <c r="D75" s="7">
        <v>0.12147885</v>
      </c>
      <c r="E75" s="14">
        <f t="shared" si="11"/>
        <v>4.2339930682868544E-2</v>
      </c>
      <c r="F75" s="59">
        <v>0.05</v>
      </c>
      <c r="G75" s="60">
        <v>0.05</v>
      </c>
      <c r="H75" s="60">
        <v>0</v>
      </c>
      <c r="I75" s="14">
        <f t="shared" si="15"/>
        <v>0</v>
      </c>
    </row>
    <row r="76" spans="1:9" x14ac:dyDescent="0.25">
      <c r="A76" s="184" t="s">
        <v>251</v>
      </c>
      <c r="B76" s="4">
        <v>49.964652999999998</v>
      </c>
      <c r="C76" s="7">
        <v>49.964652999999998</v>
      </c>
      <c r="D76" s="7">
        <v>2.8978841900000001</v>
      </c>
      <c r="E76" s="14">
        <f t="shared" si="11"/>
        <v>5.7998685390650069E-2</v>
      </c>
      <c r="F76" s="35">
        <v>33.881103000000003</v>
      </c>
      <c r="G76" s="36">
        <v>33.881103000000003</v>
      </c>
      <c r="H76" s="36">
        <v>4.8310499999999999E-3</v>
      </c>
      <c r="I76" s="14">
        <f t="shared" ref="I76:I83" si="16">H76/G76</f>
        <v>1.4258833308939203E-4</v>
      </c>
    </row>
    <row r="77" spans="1:9" x14ac:dyDescent="0.25">
      <c r="A77" s="184" t="s">
        <v>291</v>
      </c>
      <c r="B77" s="5">
        <v>2.9260830000000002</v>
      </c>
      <c r="C77" s="6">
        <v>2.9260830000000002</v>
      </c>
      <c r="D77" s="6">
        <v>0</v>
      </c>
      <c r="E77" s="14">
        <f t="shared" si="11"/>
        <v>0</v>
      </c>
      <c r="F77" s="59">
        <v>2.0739169999999998</v>
      </c>
      <c r="G77" s="60">
        <v>2.0739169999999998</v>
      </c>
      <c r="H77" s="60">
        <v>0</v>
      </c>
      <c r="I77" s="14">
        <f t="shared" si="16"/>
        <v>0</v>
      </c>
    </row>
    <row r="78" spans="1:9" x14ac:dyDescent="0.25">
      <c r="A78" s="184" t="s">
        <v>292</v>
      </c>
      <c r="B78" s="5">
        <v>3.0764999999999998</v>
      </c>
      <c r="C78" s="6">
        <v>3.0764999999999998</v>
      </c>
      <c r="D78" s="6">
        <v>0</v>
      </c>
      <c r="E78" s="14">
        <f t="shared" si="11"/>
        <v>0</v>
      </c>
      <c r="F78" s="59">
        <v>0.32350000000000001</v>
      </c>
      <c r="G78" s="60">
        <v>0.32350000000000001</v>
      </c>
      <c r="H78" s="60">
        <v>0</v>
      </c>
      <c r="I78" s="14">
        <f t="shared" si="16"/>
        <v>0</v>
      </c>
    </row>
    <row r="79" spans="1:9" x14ac:dyDescent="0.25">
      <c r="A79" s="184" t="s">
        <v>252</v>
      </c>
      <c r="B79" s="4">
        <v>86.938258000000005</v>
      </c>
      <c r="C79" s="7">
        <v>86.669257999999999</v>
      </c>
      <c r="D79" s="7">
        <v>2.4513759700000004</v>
      </c>
      <c r="E79" s="14">
        <f t="shared" si="11"/>
        <v>2.8284261646730615E-2</v>
      </c>
      <c r="F79" s="35">
        <v>5.7386080000000002</v>
      </c>
      <c r="G79" s="36">
        <v>5.7386080000000002</v>
      </c>
      <c r="H79" s="36">
        <v>0</v>
      </c>
      <c r="I79" s="14">
        <f t="shared" si="16"/>
        <v>0</v>
      </c>
    </row>
    <row r="80" spans="1:9" x14ac:dyDescent="0.25">
      <c r="A80" s="184" t="s">
        <v>253</v>
      </c>
      <c r="B80" s="4">
        <v>290.51776000000001</v>
      </c>
      <c r="C80" s="7">
        <v>290.51776000000001</v>
      </c>
      <c r="D80" s="7">
        <v>1.0562571200000002</v>
      </c>
      <c r="E80" s="14">
        <f t="shared" si="11"/>
        <v>3.6357746941185288E-3</v>
      </c>
      <c r="F80" s="35">
        <v>60.01</v>
      </c>
      <c r="G80" s="36">
        <v>60.01</v>
      </c>
      <c r="H80" s="36">
        <v>1.18054517</v>
      </c>
      <c r="I80" s="14">
        <f t="shared" si="16"/>
        <v>1.9672474087652058E-2</v>
      </c>
    </row>
    <row r="81" spans="1:9" x14ac:dyDescent="0.25">
      <c r="A81" s="184" t="s">
        <v>254</v>
      </c>
      <c r="B81" s="4">
        <v>9.6818340000000003</v>
      </c>
      <c r="C81" s="7">
        <v>9.6818340000000003</v>
      </c>
      <c r="D81" s="7">
        <v>0.51147666000000003</v>
      </c>
      <c r="E81" s="14">
        <f t="shared" si="11"/>
        <v>5.2828488899933627E-2</v>
      </c>
      <c r="F81" s="35">
        <v>0.22849900000000001</v>
      </c>
      <c r="G81" s="36">
        <v>0.22849900000000001</v>
      </c>
      <c r="H81" s="36">
        <v>0</v>
      </c>
      <c r="I81" s="14">
        <f t="shared" si="16"/>
        <v>0</v>
      </c>
    </row>
    <row r="82" spans="1:9" x14ac:dyDescent="0.25">
      <c r="A82" s="184" t="s">
        <v>255</v>
      </c>
      <c r="B82" s="4">
        <v>28.626643999999999</v>
      </c>
      <c r="C82" s="7">
        <v>28.626643999999999</v>
      </c>
      <c r="D82" s="7">
        <v>1.0922441399999998</v>
      </c>
      <c r="E82" s="14">
        <f t="shared" si="11"/>
        <v>3.815480920501893E-2</v>
      </c>
      <c r="F82" s="35">
        <v>0.97</v>
      </c>
      <c r="G82" s="36">
        <v>0.97</v>
      </c>
      <c r="H82" s="36">
        <v>0</v>
      </c>
      <c r="I82" s="14">
        <f t="shared" si="16"/>
        <v>0</v>
      </c>
    </row>
    <row r="83" spans="1:9" x14ac:dyDescent="0.25">
      <c r="A83" s="184" t="s">
        <v>256</v>
      </c>
      <c r="B83" s="4">
        <v>106.18210000000001</v>
      </c>
      <c r="C83" s="7">
        <v>106.18210000000001</v>
      </c>
      <c r="D83" s="7">
        <v>5.9646829800000001</v>
      </c>
      <c r="E83" s="14">
        <f t="shared" si="11"/>
        <v>5.6174091301641235E-2</v>
      </c>
      <c r="F83" s="35">
        <v>7.210534</v>
      </c>
      <c r="G83" s="36">
        <v>7.210534</v>
      </c>
      <c r="H83" s="36">
        <v>0</v>
      </c>
      <c r="I83" s="14">
        <f t="shared" si="16"/>
        <v>0</v>
      </c>
    </row>
    <row r="84" spans="1:9" ht="15.75" thickBot="1" x14ac:dyDescent="0.3">
      <c r="A84" s="185" t="s">
        <v>76</v>
      </c>
      <c r="B84" s="43">
        <v>0.48679899999999998</v>
      </c>
      <c r="C84" s="44">
        <v>0.48679899999999998</v>
      </c>
      <c r="D84" s="44">
        <v>1.9159490000000001E-2</v>
      </c>
      <c r="E84" s="22">
        <f t="shared" si="11"/>
        <v>3.935811289669864E-2</v>
      </c>
      <c r="F84" s="228">
        <v>0.4</v>
      </c>
      <c r="G84" s="229">
        <v>0.4</v>
      </c>
      <c r="H84" s="229">
        <v>0</v>
      </c>
      <c r="I84" s="22">
        <f>H84/G84</f>
        <v>0</v>
      </c>
    </row>
    <row r="85" spans="1:9" ht="15.75" thickBot="1" x14ac:dyDescent="0.3">
      <c r="A85" s="220" t="s">
        <v>286</v>
      </c>
      <c r="B85" s="221">
        <f>SUM(B86:B101)</f>
        <v>989.77857800000004</v>
      </c>
      <c r="C85" s="222">
        <f t="shared" ref="C85:D85" si="17">SUM(C86:C101)</f>
        <v>989.77857800000004</v>
      </c>
      <c r="D85" s="222">
        <f t="shared" si="17"/>
        <v>37.820396380000005</v>
      </c>
      <c r="E85" s="223">
        <f>D85/C85</f>
        <v>3.8210966796656622E-2</v>
      </c>
      <c r="F85" s="224">
        <f>SUM(F86:F101)</f>
        <v>834.32792599999993</v>
      </c>
      <c r="G85" s="225">
        <f t="shared" ref="G85:H85" si="18">SUM(G86:G101)</f>
        <v>834.19202499999983</v>
      </c>
      <c r="H85" s="225">
        <f t="shared" si="18"/>
        <v>5.0717780799999996</v>
      </c>
      <c r="I85" s="223">
        <f>H85/G85</f>
        <v>6.0798688167751315E-3</v>
      </c>
    </row>
    <row r="86" spans="1:9" x14ac:dyDescent="0.25">
      <c r="A86" s="174" t="s">
        <v>269</v>
      </c>
      <c r="B86" s="45">
        <v>207.332617</v>
      </c>
      <c r="C86" s="46">
        <v>207.332617</v>
      </c>
      <c r="D86" s="46">
        <v>15.950093580000001</v>
      </c>
      <c r="E86" s="56">
        <f t="shared" si="11"/>
        <v>7.6929977592478854E-2</v>
      </c>
      <c r="F86" s="191">
        <v>28.183817999999999</v>
      </c>
      <c r="G86" s="192">
        <v>28.183817999999999</v>
      </c>
      <c r="H86" s="192">
        <v>0</v>
      </c>
      <c r="I86" s="193">
        <f t="shared" ref="I86" si="19">H86/G86</f>
        <v>0</v>
      </c>
    </row>
    <row r="87" spans="1:9" x14ac:dyDescent="0.25">
      <c r="A87" s="174" t="s">
        <v>257</v>
      </c>
      <c r="B87" s="45">
        <v>54.095967000000002</v>
      </c>
      <c r="C87" s="46">
        <v>54.095967000000002</v>
      </c>
      <c r="D87" s="46">
        <v>2.3006829399999997</v>
      </c>
      <c r="E87" s="53">
        <f t="shared" si="11"/>
        <v>4.2529657340259756E-2</v>
      </c>
      <c r="F87" s="191">
        <v>29.9832</v>
      </c>
      <c r="G87" s="192">
        <v>29.9832</v>
      </c>
      <c r="H87" s="192">
        <v>2.0070948799999999</v>
      </c>
      <c r="I87" s="193">
        <f>H87/G87</f>
        <v>6.6940649430347665E-2</v>
      </c>
    </row>
    <row r="88" spans="1:9" x14ac:dyDescent="0.25">
      <c r="A88" s="169" t="s">
        <v>50</v>
      </c>
      <c r="B88" s="4">
        <v>0.89079900000000001</v>
      </c>
      <c r="C88" s="7">
        <v>0.89079900000000001</v>
      </c>
      <c r="D88" s="7">
        <v>1.7735459999999998E-2</v>
      </c>
      <c r="E88" s="53">
        <f t="shared" si="11"/>
        <v>1.9909609238447729E-2</v>
      </c>
      <c r="F88" s="59" t="s">
        <v>19</v>
      </c>
      <c r="G88" s="60" t="s">
        <v>19</v>
      </c>
      <c r="H88" s="60" t="s">
        <v>19</v>
      </c>
      <c r="I88" s="14" t="s">
        <v>19</v>
      </c>
    </row>
    <row r="89" spans="1:9" x14ac:dyDescent="0.25">
      <c r="A89" s="169" t="s">
        <v>258</v>
      </c>
      <c r="B89" s="4">
        <v>37.399543000000001</v>
      </c>
      <c r="C89" s="7">
        <v>37.399543000000001</v>
      </c>
      <c r="D89" s="7">
        <v>1.80820592</v>
      </c>
      <c r="E89" s="53">
        <f t="shared" si="11"/>
        <v>4.8348342652208345E-2</v>
      </c>
      <c r="F89" s="35">
        <v>16.561254999999999</v>
      </c>
      <c r="G89" s="36">
        <v>16.425353999999999</v>
      </c>
      <c r="H89" s="36">
        <v>0.12133056</v>
      </c>
      <c r="I89" s="14">
        <f t="shared" ref="I89:I104" si="20">H89/G89</f>
        <v>7.3867850884675006E-3</v>
      </c>
    </row>
    <row r="90" spans="1:9" x14ac:dyDescent="0.25">
      <c r="A90" s="169" t="s">
        <v>54</v>
      </c>
      <c r="B90" s="4">
        <v>133.813106</v>
      </c>
      <c r="C90" s="7">
        <v>133.813106</v>
      </c>
      <c r="D90" s="7">
        <v>5.9246275300000004</v>
      </c>
      <c r="E90" s="53">
        <f t="shared" si="11"/>
        <v>4.4275390558530192E-2</v>
      </c>
      <c r="F90" s="35">
        <v>187.75339299999999</v>
      </c>
      <c r="G90" s="36">
        <v>187.75339299999999</v>
      </c>
      <c r="H90" s="36">
        <v>1.0841689399999999</v>
      </c>
      <c r="I90" s="14">
        <f t="shared" si="20"/>
        <v>5.7744306117546431E-3</v>
      </c>
    </row>
    <row r="91" spans="1:9" x14ac:dyDescent="0.25">
      <c r="A91" s="169" t="s">
        <v>259</v>
      </c>
      <c r="B91" s="4">
        <v>8.4538960000000003</v>
      </c>
      <c r="C91" s="7">
        <v>8.4538960000000003</v>
      </c>
      <c r="D91" s="7">
        <v>1.5354500000000001E-3</v>
      </c>
      <c r="E91" s="53">
        <f t="shared" si="11"/>
        <v>1.8162631761734472E-4</v>
      </c>
      <c r="F91" s="35">
        <v>77.292663000000005</v>
      </c>
      <c r="G91" s="36">
        <v>77.292663000000005</v>
      </c>
      <c r="H91" s="36">
        <v>0.18286622</v>
      </c>
      <c r="I91" s="14">
        <f t="shared" si="20"/>
        <v>2.3658936424534884E-3</v>
      </c>
    </row>
    <row r="92" spans="1:9" x14ac:dyDescent="0.25">
      <c r="A92" s="169" t="s">
        <v>260</v>
      </c>
      <c r="B92" s="25">
        <v>1.3389340000000001</v>
      </c>
      <c r="C92" s="26">
        <v>1.3389340000000001</v>
      </c>
      <c r="D92" s="26">
        <v>2.9621349999999998E-2</v>
      </c>
      <c r="E92" s="53">
        <f t="shared" si="11"/>
        <v>2.2123084483626525E-2</v>
      </c>
      <c r="F92" s="25">
        <v>0.27900000000000003</v>
      </c>
      <c r="G92" s="26">
        <v>0.27900000000000003</v>
      </c>
      <c r="H92" s="26">
        <v>0</v>
      </c>
      <c r="I92" s="14">
        <f t="shared" si="20"/>
        <v>0</v>
      </c>
    </row>
    <row r="93" spans="1:9" x14ac:dyDescent="0.25">
      <c r="A93" s="169" t="s">
        <v>270</v>
      </c>
      <c r="B93" s="25">
        <v>2.9946999999999999</v>
      </c>
      <c r="C93" s="26">
        <v>2.9946999999999999</v>
      </c>
      <c r="D93" s="26">
        <v>0.12519402000000002</v>
      </c>
      <c r="E93" s="53">
        <f t="shared" si="11"/>
        <v>4.1805195845994597E-2</v>
      </c>
      <c r="F93" s="71" t="s">
        <v>19</v>
      </c>
      <c r="G93" s="72" t="s">
        <v>19</v>
      </c>
      <c r="H93" s="72" t="s">
        <v>19</v>
      </c>
      <c r="I93" s="14" t="s">
        <v>19</v>
      </c>
    </row>
    <row r="94" spans="1:9" x14ac:dyDescent="0.25">
      <c r="A94" s="169" t="s">
        <v>271</v>
      </c>
      <c r="B94" s="25">
        <v>149.72724700000001</v>
      </c>
      <c r="C94" s="26">
        <v>149.72724700000001</v>
      </c>
      <c r="D94" s="26">
        <v>1.7030223899999999</v>
      </c>
      <c r="E94" s="53">
        <f t="shared" si="11"/>
        <v>1.1374164850569916E-2</v>
      </c>
      <c r="F94" s="205">
        <v>185.49471199999999</v>
      </c>
      <c r="G94" s="206">
        <v>185.49471199999999</v>
      </c>
      <c r="H94" s="206">
        <v>1.5664071399999999</v>
      </c>
      <c r="I94" s="14">
        <f t="shared" si="20"/>
        <v>8.4444840670175013E-3</v>
      </c>
    </row>
    <row r="95" spans="1:9" x14ac:dyDescent="0.25">
      <c r="A95" s="169" t="s">
        <v>261</v>
      </c>
      <c r="B95" s="4">
        <v>8.1997180000000007</v>
      </c>
      <c r="C95" s="7">
        <v>8.1997180000000007</v>
      </c>
      <c r="D95" s="7">
        <v>0.31684800000000002</v>
      </c>
      <c r="E95" s="53">
        <f t="shared" si="11"/>
        <v>3.864132888472506E-2</v>
      </c>
      <c r="F95" s="35">
        <v>7.9877840000000004</v>
      </c>
      <c r="G95" s="36">
        <v>7.9877840000000004</v>
      </c>
      <c r="H95" s="36">
        <v>0</v>
      </c>
      <c r="I95" s="14">
        <f t="shared" si="20"/>
        <v>0</v>
      </c>
    </row>
    <row r="96" spans="1:9" x14ac:dyDescent="0.25">
      <c r="A96" s="169" t="s">
        <v>284</v>
      </c>
      <c r="B96" s="4">
        <v>62.51</v>
      </c>
      <c r="C96" s="7">
        <v>62.51</v>
      </c>
      <c r="D96" s="7">
        <v>0</v>
      </c>
      <c r="E96" s="53">
        <f t="shared" si="11"/>
        <v>0</v>
      </c>
      <c r="F96" s="35">
        <v>268.41350899999998</v>
      </c>
      <c r="G96" s="36">
        <v>268.41350899999998</v>
      </c>
      <c r="H96" s="36">
        <v>0</v>
      </c>
      <c r="I96" s="14">
        <f t="shared" si="20"/>
        <v>0</v>
      </c>
    </row>
    <row r="97" spans="1:9" x14ac:dyDescent="0.25">
      <c r="A97" s="169" t="s">
        <v>96</v>
      </c>
      <c r="B97" s="4">
        <v>130.75391200000001</v>
      </c>
      <c r="C97" s="7">
        <v>130.75391200000001</v>
      </c>
      <c r="D97" s="7">
        <v>6.5951663099999998</v>
      </c>
      <c r="E97" s="53">
        <f t="shared" si="11"/>
        <v>5.0439533388492414E-2</v>
      </c>
      <c r="F97" s="35">
        <v>6.4237219999999997</v>
      </c>
      <c r="G97" s="36">
        <v>6.4237219999999997</v>
      </c>
      <c r="H97" s="36">
        <v>0</v>
      </c>
      <c r="I97" s="14">
        <f t="shared" si="20"/>
        <v>0</v>
      </c>
    </row>
    <row r="98" spans="1:9" x14ac:dyDescent="0.25">
      <c r="A98" s="169" t="s">
        <v>81</v>
      </c>
      <c r="B98" s="4">
        <v>111.71040000000001</v>
      </c>
      <c r="C98" s="7">
        <v>111.71040000000001</v>
      </c>
      <c r="D98" s="7">
        <v>2.4542482699999999</v>
      </c>
      <c r="E98" s="53">
        <f t="shared" si="11"/>
        <v>2.1969738448703074E-2</v>
      </c>
      <c r="F98" s="35">
        <v>3.8921999999999999</v>
      </c>
      <c r="G98" s="36">
        <v>3.8921999999999999</v>
      </c>
      <c r="H98" s="36">
        <v>1.82515E-3</v>
      </c>
      <c r="I98" s="14">
        <f t="shared" si="20"/>
        <v>4.6892502954627203E-4</v>
      </c>
    </row>
    <row r="99" spans="1:9" x14ac:dyDescent="0.25">
      <c r="A99" s="169" t="s">
        <v>77</v>
      </c>
      <c r="B99" s="4">
        <v>27.018794</v>
      </c>
      <c r="C99" s="7">
        <v>27.018794</v>
      </c>
      <c r="D99" s="7">
        <v>0.13282238000000002</v>
      </c>
      <c r="E99" s="53">
        <f t="shared" si="11"/>
        <v>4.9159255590756571E-3</v>
      </c>
      <c r="F99" s="35">
        <v>9.9732059999999993</v>
      </c>
      <c r="G99" s="36">
        <v>9.9732059999999993</v>
      </c>
      <c r="H99" s="36">
        <v>0</v>
      </c>
      <c r="I99" s="14">
        <f t="shared" si="20"/>
        <v>0</v>
      </c>
    </row>
    <row r="100" spans="1:9" x14ac:dyDescent="0.25">
      <c r="A100" s="169" t="s">
        <v>262</v>
      </c>
      <c r="B100" s="4">
        <v>4.9959709999999999</v>
      </c>
      <c r="C100" s="7">
        <v>4.9959709999999999</v>
      </c>
      <c r="D100" s="7">
        <v>0.25256540999999999</v>
      </c>
      <c r="E100" s="53">
        <f t="shared" si="11"/>
        <v>5.0553818266759351E-2</v>
      </c>
      <c r="F100" s="35">
        <v>1.4520599999999999</v>
      </c>
      <c r="G100" s="36">
        <v>1.4520599999999999</v>
      </c>
      <c r="H100" s="36">
        <v>0.10808519</v>
      </c>
      <c r="I100" s="14">
        <f t="shared" si="20"/>
        <v>7.4435760230293524E-2</v>
      </c>
    </row>
    <row r="101" spans="1:9" ht="15.75" thickBot="1" x14ac:dyDescent="0.3">
      <c r="A101" s="169" t="s">
        <v>263</v>
      </c>
      <c r="B101" s="41">
        <v>48.542974000000001</v>
      </c>
      <c r="C101" s="42">
        <v>48.542974000000001</v>
      </c>
      <c r="D101" s="42">
        <v>0.20802736999999999</v>
      </c>
      <c r="E101" s="54">
        <f t="shared" si="11"/>
        <v>4.2854269703376637E-3</v>
      </c>
      <c r="F101" s="199">
        <v>10.637404</v>
      </c>
      <c r="G101" s="200">
        <v>10.637404</v>
      </c>
      <c r="H101" s="200">
        <v>0</v>
      </c>
      <c r="I101" s="190">
        <f t="shared" si="20"/>
        <v>0</v>
      </c>
    </row>
    <row r="102" spans="1:9" ht="15.75" thickBot="1" x14ac:dyDescent="0.3">
      <c r="A102" s="27" t="s">
        <v>287</v>
      </c>
      <c r="B102" s="194">
        <f>SUM(B103:B110)</f>
        <v>655.10598700000003</v>
      </c>
      <c r="C102" s="195">
        <f t="shared" ref="C102:D102" si="21">SUM(C103:C110)</f>
        <v>655.10598700000003</v>
      </c>
      <c r="D102" s="195">
        <f t="shared" si="21"/>
        <v>54.492781590000007</v>
      </c>
      <c r="E102" s="196">
        <f>D102/C102</f>
        <v>8.3181626593804903E-2</v>
      </c>
      <c r="F102" s="198">
        <f>SUM(F103:F110)</f>
        <v>2475.9225489999999</v>
      </c>
      <c r="G102" s="197">
        <f t="shared" ref="G102:H102" si="22">SUM(G103:G110)</f>
        <v>2475.9225489999999</v>
      </c>
      <c r="H102" s="197">
        <f t="shared" si="22"/>
        <v>231.08660208000001</v>
      </c>
      <c r="I102" s="196">
        <f>H102/G102</f>
        <v>9.3333534271228938E-2</v>
      </c>
    </row>
    <row r="103" spans="1:9" x14ac:dyDescent="0.25">
      <c r="A103" s="169" t="s">
        <v>264</v>
      </c>
      <c r="B103" s="45">
        <v>20.573</v>
      </c>
      <c r="C103" s="46">
        <v>20.573</v>
      </c>
      <c r="D103" s="46">
        <v>1.2915919199999999</v>
      </c>
      <c r="E103" s="56">
        <f t="shared" si="11"/>
        <v>6.2780922568414901E-2</v>
      </c>
      <c r="F103" s="201">
        <v>1.5</v>
      </c>
      <c r="G103" s="202">
        <v>1.5</v>
      </c>
      <c r="H103" s="202">
        <v>1.39635E-2</v>
      </c>
      <c r="I103" s="193">
        <f t="shared" si="20"/>
        <v>9.3089999999999996E-3</v>
      </c>
    </row>
    <row r="104" spans="1:9" x14ac:dyDescent="0.25">
      <c r="A104" s="169" t="s">
        <v>194</v>
      </c>
      <c r="B104" s="4">
        <v>6.6068290000000003</v>
      </c>
      <c r="C104" s="7">
        <v>6.6068290000000003</v>
      </c>
      <c r="D104" s="7">
        <v>0.22096179000000002</v>
      </c>
      <c r="E104" s="53">
        <f t="shared" si="11"/>
        <v>3.3444454215479168E-2</v>
      </c>
      <c r="F104" s="5">
        <v>0.96389400000000003</v>
      </c>
      <c r="G104" s="6">
        <v>0.96389400000000003</v>
      </c>
      <c r="H104" s="6">
        <v>0</v>
      </c>
      <c r="I104" s="14">
        <f t="shared" si="20"/>
        <v>0</v>
      </c>
    </row>
    <row r="105" spans="1:9" x14ac:dyDescent="0.25">
      <c r="A105" s="169" t="s">
        <v>265</v>
      </c>
      <c r="B105" s="4">
        <v>24.41047</v>
      </c>
      <c r="C105" s="7">
        <v>24.41047</v>
      </c>
      <c r="D105" s="7">
        <v>1.7989606100000002</v>
      </c>
      <c r="E105" s="53">
        <f t="shared" si="11"/>
        <v>7.3696270903427924E-2</v>
      </c>
      <c r="F105" s="5">
        <v>47.988819999999997</v>
      </c>
      <c r="G105" s="6">
        <v>47.988819999999997</v>
      </c>
      <c r="H105" s="6">
        <v>5.7296834199999997</v>
      </c>
      <c r="I105" s="14">
        <f>H105/G105</f>
        <v>0.11939621395149953</v>
      </c>
    </row>
    <row r="106" spans="1:9" x14ac:dyDescent="0.25">
      <c r="A106" s="176" t="s">
        <v>266</v>
      </c>
      <c r="B106" s="4">
        <v>9.4709000000000003</v>
      </c>
      <c r="C106" s="7">
        <v>9.4709000000000003</v>
      </c>
      <c r="D106" s="7">
        <v>0.41082353000000005</v>
      </c>
      <c r="E106" s="53">
        <f t="shared" si="11"/>
        <v>4.3377454096231616E-2</v>
      </c>
      <c r="F106" s="5">
        <v>5.5</v>
      </c>
      <c r="G106" s="6">
        <v>5.5</v>
      </c>
      <c r="H106" s="6">
        <v>0</v>
      </c>
      <c r="I106" s="14">
        <f>H106/G106</f>
        <v>0</v>
      </c>
    </row>
    <row r="107" spans="1:9" x14ac:dyDescent="0.25">
      <c r="A107" s="176" t="s">
        <v>272</v>
      </c>
      <c r="B107" s="4">
        <v>330.5899</v>
      </c>
      <c r="C107" s="7">
        <v>330.5899</v>
      </c>
      <c r="D107" s="7">
        <v>28.988647</v>
      </c>
      <c r="E107" s="53">
        <f t="shared" si="11"/>
        <v>8.7687636555139767E-2</v>
      </c>
      <c r="F107" s="5">
        <v>1673.1657</v>
      </c>
      <c r="G107" s="6">
        <v>1673.1657</v>
      </c>
      <c r="H107" s="6">
        <v>156.642033</v>
      </c>
      <c r="I107" s="14">
        <f t="shared" ref="I107:I108" si="23">H107/G107</f>
        <v>9.3620155493266438E-2</v>
      </c>
    </row>
    <row r="108" spans="1:9" x14ac:dyDescent="0.25">
      <c r="A108" s="176" t="s">
        <v>273</v>
      </c>
      <c r="B108" s="4">
        <v>251.415131</v>
      </c>
      <c r="C108" s="7">
        <v>251.415131</v>
      </c>
      <c r="D108" s="7">
        <v>21.140499999999999</v>
      </c>
      <c r="E108" s="53">
        <f t="shared" si="11"/>
        <v>8.4086029014697611E-2</v>
      </c>
      <c r="F108" s="5">
        <v>743.42366500000003</v>
      </c>
      <c r="G108" s="6">
        <v>743.42366500000003</v>
      </c>
      <c r="H108" s="6">
        <v>68.576075000000003</v>
      </c>
      <c r="I108" s="14">
        <f t="shared" si="23"/>
        <v>9.2243599751428415E-2</v>
      </c>
    </row>
    <row r="109" spans="1:9" x14ac:dyDescent="0.25">
      <c r="A109" s="177" t="s">
        <v>267</v>
      </c>
      <c r="B109" s="4">
        <v>6.3026299999999997</v>
      </c>
      <c r="C109" s="7">
        <v>6.3026299999999997</v>
      </c>
      <c r="D109" s="7">
        <v>0.28953480999999998</v>
      </c>
      <c r="E109" s="53">
        <f t="shared" si="11"/>
        <v>4.5938728752917428E-2</v>
      </c>
      <c r="F109" s="5">
        <v>9.7369999999999998E-2</v>
      </c>
      <c r="G109" s="6">
        <v>9.7369999999999998E-2</v>
      </c>
      <c r="H109" s="6">
        <v>0</v>
      </c>
      <c r="I109" s="14">
        <f>H109/G109</f>
        <v>0</v>
      </c>
    </row>
    <row r="110" spans="1:9" ht="15.75" thickBot="1" x14ac:dyDescent="0.3">
      <c r="A110" s="178" t="s">
        <v>268</v>
      </c>
      <c r="B110" s="43">
        <v>5.7371270000000001</v>
      </c>
      <c r="C110" s="44">
        <v>5.7371270000000001</v>
      </c>
      <c r="D110" s="44">
        <v>0.35176193</v>
      </c>
      <c r="E110" s="55">
        <f t="shared" si="11"/>
        <v>6.1313254874783146E-2</v>
      </c>
      <c r="F110" s="37">
        <v>3.2831000000000001</v>
      </c>
      <c r="G110" s="38">
        <v>3.2831000000000001</v>
      </c>
      <c r="H110" s="38">
        <v>0.12484716</v>
      </c>
      <c r="I110" s="24">
        <f t="shared" ref="I110" si="24">H110/G110</f>
        <v>3.802721817794158E-2</v>
      </c>
    </row>
    <row r="111" spans="1:9" x14ac:dyDescent="0.25">
      <c r="A111" s="254" t="s">
        <v>201</v>
      </c>
      <c r="B111" s="254"/>
      <c r="C111" s="254"/>
      <c r="D111" s="254"/>
      <c r="E111" s="254"/>
      <c r="F111" s="254"/>
      <c r="G111" s="254"/>
      <c r="H111" s="254"/>
      <c r="I111" s="254"/>
    </row>
    <row r="112" spans="1:9" x14ac:dyDescent="0.25">
      <c r="A112" s="238" t="s">
        <v>203</v>
      </c>
      <c r="B112" s="239"/>
      <c r="C112" s="239"/>
      <c r="D112" s="239"/>
      <c r="E112" s="239"/>
      <c r="F112" s="239"/>
      <c r="G112" s="239"/>
      <c r="H112" s="239"/>
      <c r="I112" s="239"/>
    </row>
    <row r="113" spans="1:9" x14ac:dyDescent="0.25">
      <c r="A113" s="255"/>
      <c r="B113" s="255"/>
      <c r="C113" s="255"/>
      <c r="D113" s="255"/>
      <c r="E113" s="255"/>
      <c r="F113" s="255"/>
      <c r="G113" s="255"/>
      <c r="H113" s="255"/>
      <c r="I113" s="255"/>
    </row>
    <row r="114" spans="1:9" ht="15" customHeight="1" x14ac:dyDescent="0.25">
      <c r="A114" s="244" t="s">
        <v>0</v>
      </c>
      <c r="B114" s="244"/>
      <c r="C114" s="244"/>
      <c r="D114" s="244"/>
      <c r="E114" s="244"/>
      <c r="F114" s="244"/>
      <c r="G114" s="244"/>
      <c r="H114" s="244"/>
      <c r="I114" s="244"/>
    </row>
    <row r="115" spans="1:9" x14ac:dyDescent="0.25">
      <c r="A115" s="244" t="s">
        <v>1</v>
      </c>
      <c r="B115" s="244"/>
      <c r="C115" s="244"/>
      <c r="D115" s="244"/>
      <c r="E115" s="244"/>
      <c r="F115" s="244"/>
      <c r="G115" s="244"/>
      <c r="H115" s="244"/>
      <c r="I115" s="244"/>
    </row>
    <row r="116" spans="1:9" x14ac:dyDescent="0.25">
      <c r="A116" s="245" t="s">
        <v>200</v>
      </c>
      <c r="B116" s="245"/>
      <c r="C116" s="245"/>
      <c r="D116" s="245"/>
      <c r="E116" s="245"/>
      <c r="F116" s="245"/>
      <c r="G116" s="245"/>
      <c r="H116" s="245"/>
      <c r="I116" s="245"/>
    </row>
    <row r="117" spans="1:9" x14ac:dyDescent="0.25">
      <c r="A117" s="245" t="s">
        <v>274</v>
      </c>
      <c r="B117" s="245"/>
      <c r="C117" s="245"/>
      <c r="D117" s="245"/>
      <c r="E117" s="245"/>
      <c r="F117" s="245"/>
      <c r="G117" s="245"/>
      <c r="H117" s="245"/>
      <c r="I117" s="245"/>
    </row>
    <row r="118" spans="1:9" x14ac:dyDescent="0.25">
      <c r="A118" s="245" t="s">
        <v>294</v>
      </c>
      <c r="B118" s="245"/>
      <c r="C118" s="245"/>
      <c r="D118" s="245"/>
      <c r="E118" s="245"/>
      <c r="F118" s="245"/>
      <c r="G118" s="245"/>
      <c r="H118" s="245"/>
      <c r="I118" s="245"/>
    </row>
    <row r="119" spans="1:9" x14ac:dyDescent="0.25">
      <c r="A119" s="246" t="s">
        <v>2</v>
      </c>
      <c r="B119" s="246"/>
      <c r="C119" s="246"/>
      <c r="D119" s="246"/>
      <c r="E119" s="246"/>
      <c r="F119" s="246"/>
      <c r="G119" s="246"/>
      <c r="H119" s="246"/>
      <c r="I119" s="246"/>
    </row>
    <row r="120" spans="1:9" ht="6" customHeight="1" thickBot="1" x14ac:dyDescent="0.3">
      <c r="A120" s="253"/>
      <c r="B120" s="253"/>
      <c r="C120" s="253"/>
      <c r="D120" s="253"/>
      <c r="E120" s="253"/>
      <c r="F120" s="253"/>
      <c r="G120" s="253"/>
      <c r="H120" s="253"/>
      <c r="I120" s="253"/>
    </row>
    <row r="121" spans="1:9" x14ac:dyDescent="0.25">
      <c r="A121" s="247" t="s">
        <v>3</v>
      </c>
      <c r="B121" s="249" t="s">
        <v>4</v>
      </c>
      <c r="C121" s="250"/>
      <c r="D121" s="250"/>
      <c r="E121" s="251"/>
      <c r="F121" s="249" t="s">
        <v>5</v>
      </c>
      <c r="G121" s="250"/>
      <c r="H121" s="250"/>
      <c r="I121" s="252"/>
    </row>
    <row r="122" spans="1:9" ht="30.75" thickBot="1" x14ac:dyDescent="0.3">
      <c r="A122" s="248"/>
      <c r="B122" s="207" t="s">
        <v>6</v>
      </c>
      <c r="C122" s="208" t="s">
        <v>7</v>
      </c>
      <c r="D122" s="208" t="s">
        <v>8</v>
      </c>
      <c r="E122" s="209" t="s">
        <v>9</v>
      </c>
      <c r="F122" s="210" t="s">
        <v>6</v>
      </c>
      <c r="G122" s="208" t="s">
        <v>7</v>
      </c>
      <c r="H122" s="208" t="s">
        <v>8</v>
      </c>
      <c r="I122" s="211" t="s">
        <v>9</v>
      </c>
    </row>
    <row r="123" spans="1:9" ht="15.75" thickBot="1" x14ac:dyDescent="0.3">
      <c r="A123" s="68" t="s">
        <v>91</v>
      </c>
      <c r="B123" s="213">
        <f>B125+B155+B198+B215</f>
        <v>16762.121198000001</v>
      </c>
      <c r="C123" s="214">
        <f t="shared" ref="C123:D123" si="25">C125+C155+C198+C215</f>
        <v>16752.363860000001</v>
      </c>
      <c r="D123" s="214">
        <f t="shared" si="25"/>
        <v>2323.3671457499995</v>
      </c>
      <c r="E123" s="215">
        <f>D123/C123</f>
        <v>0.13868891370593711</v>
      </c>
      <c r="F123" s="187">
        <f>F125+F155+F198+F215</f>
        <v>8532.6303919999991</v>
      </c>
      <c r="G123" s="188">
        <f t="shared" ref="G123:H123" si="26">G125+G155+G198+G215</f>
        <v>8612.5431320000007</v>
      </c>
      <c r="H123" s="188">
        <f t="shared" si="26"/>
        <v>902.01371411999992</v>
      </c>
      <c r="I123" s="189">
        <f>H123/G123</f>
        <v>0.10473256276285664</v>
      </c>
    </row>
    <row r="124" spans="1:9" ht="15.75" thickBot="1" x14ac:dyDescent="0.3">
      <c r="A124" s="186" t="s">
        <v>10</v>
      </c>
      <c r="B124" s="218">
        <f>B125+B155+B198+B215-B199-B206-B207-B220-B221</f>
        <v>15820.061603000002</v>
      </c>
      <c r="C124" s="219">
        <f t="shared" ref="C124:D124" si="27">C125+C155+C198+C215-C199-C206-C207-C220-C221</f>
        <v>15810.359265000003</v>
      </c>
      <c r="D124" s="219">
        <f t="shared" si="27"/>
        <v>2181.7237905299994</v>
      </c>
      <c r="E124" s="66">
        <f>D124/C124</f>
        <v>0.13799330894142076</v>
      </c>
      <c r="F124" s="212">
        <f>F125+F155+F198+F215-F162-F199-F207-F220-F221</f>
        <v>4287.5889799999986</v>
      </c>
      <c r="G124" s="212">
        <f t="shared" ref="G124:H124" si="28">G125+G155+G198+G215-G162-G199-G207-G220-G221</f>
        <v>4367.4467200000017</v>
      </c>
      <c r="H124" s="212">
        <f t="shared" si="28"/>
        <v>527.62811537999994</v>
      </c>
      <c r="I124" s="32">
        <f>H124/G124</f>
        <v>0.12080928496822045</v>
      </c>
    </row>
    <row r="125" spans="1:9" ht="15.75" thickBot="1" x14ac:dyDescent="0.3">
      <c r="A125" s="70" t="s">
        <v>11</v>
      </c>
      <c r="B125" s="216">
        <f>SUM(B126:B154)</f>
        <v>9447.7875329999988</v>
      </c>
      <c r="C125" s="62">
        <f>SUM(C126:C154)</f>
        <v>9447.1439480000008</v>
      </c>
      <c r="D125" s="62">
        <f>SUM(D126:D154)</f>
        <v>1495.1278107099999</v>
      </c>
      <c r="E125" s="217">
        <f>D125/C125</f>
        <v>0.15826241443336159</v>
      </c>
      <c r="F125" s="12">
        <f>SUM(F126:F154)</f>
        <v>2250.9244950000002</v>
      </c>
      <c r="G125" s="13">
        <f>SUM(G126:G154)</f>
        <v>2253.3685780000005</v>
      </c>
      <c r="H125" s="13">
        <f>SUM(H126:H154)</f>
        <v>329.65112815999998</v>
      </c>
      <c r="I125" s="20">
        <f>H125/G125</f>
        <v>0.14629259118034968</v>
      </c>
    </row>
    <row r="126" spans="1:9" x14ac:dyDescent="0.25">
      <c r="A126" s="168" t="s">
        <v>13</v>
      </c>
      <c r="B126" s="39">
        <v>135.02112399999999</v>
      </c>
      <c r="C126" s="40">
        <v>135.02112399999999</v>
      </c>
      <c r="D126" s="40">
        <v>13.712034289999998</v>
      </c>
      <c r="E126" s="52">
        <f>D126/C126</f>
        <v>0.10155473368744879</v>
      </c>
      <c r="F126" s="33">
        <v>8.9343920000000008</v>
      </c>
      <c r="G126" s="34">
        <v>8.9343920000000008</v>
      </c>
      <c r="H126" s="34">
        <v>9.7466000000000011E-3</v>
      </c>
      <c r="I126" s="21">
        <f>H126/G126</f>
        <v>1.0909080326898574E-3</v>
      </c>
    </row>
    <row r="127" spans="1:9" x14ac:dyDescent="0.25">
      <c r="A127" s="169" t="s">
        <v>15</v>
      </c>
      <c r="B127" s="4">
        <v>146.739915</v>
      </c>
      <c r="C127" s="7">
        <v>147.56050999999999</v>
      </c>
      <c r="D127" s="7">
        <v>17.870718270000001</v>
      </c>
      <c r="E127" s="53">
        <f>D127/C127</f>
        <v>0.12110772909364438</v>
      </c>
      <c r="F127" s="35">
        <v>4.1927849999999998</v>
      </c>
      <c r="G127" s="36">
        <v>4.1927849999999998</v>
      </c>
      <c r="H127" s="36">
        <v>3.9235449999999998E-2</v>
      </c>
      <c r="I127" s="14">
        <f>H127/G127</f>
        <v>9.3578492577129514E-3</v>
      </c>
    </row>
    <row r="128" spans="1:9" x14ac:dyDescent="0.25">
      <c r="A128" s="169" t="s">
        <v>24</v>
      </c>
      <c r="B128" s="4">
        <v>149.06460100000001</v>
      </c>
      <c r="C128" s="7">
        <v>148.13088400000001</v>
      </c>
      <c r="D128" s="7">
        <v>21.12501597</v>
      </c>
      <c r="E128" s="53">
        <f t="shared" ref="E128:E149" si="29">D128/C128</f>
        <v>0.14261047662417242</v>
      </c>
      <c r="F128" s="35">
        <v>69.082545999999994</v>
      </c>
      <c r="G128" s="36">
        <v>69.968366000000003</v>
      </c>
      <c r="H128" s="36">
        <v>6.9827325199999999</v>
      </c>
      <c r="I128" s="14">
        <f t="shared" ref="I128:I140" si="30">H128/G128</f>
        <v>9.979842204690044E-2</v>
      </c>
    </row>
    <row r="129" spans="1:9" x14ac:dyDescent="0.25">
      <c r="A129" s="169" t="s">
        <v>210</v>
      </c>
      <c r="B129" s="4">
        <v>63.263846999999998</v>
      </c>
      <c r="C129" s="7">
        <v>63.412346999999997</v>
      </c>
      <c r="D129" s="7">
        <v>12.96529941</v>
      </c>
      <c r="E129" s="53">
        <f t="shared" si="29"/>
        <v>0.20446017255913901</v>
      </c>
      <c r="F129" s="35">
        <v>5.3211310000000003</v>
      </c>
      <c r="G129" s="36">
        <v>5.3251309999999998</v>
      </c>
      <c r="H129" s="36">
        <v>0.70278324000000003</v>
      </c>
      <c r="I129" s="14">
        <f t="shared" si="30"/>
        <v>0.13197482653478385</v>
      </c>
    </row>
    <row r="130" spans="1:9" x14ac:dyDescent="0.25">
      <c r="A130" s="170" t="s">
        <v>211</v>
      </c>
      <c r="B130" s="4">
        <v>1605.1146980000001</v>
      </c>
      <c r="C130" s="7">
        <v>1609.7225109999999</v>
      </c>
      <c r="D130" s="7">
        <v>255.21520133999999</v>
      </c>
      <c r="E130" s="53">
        <f t="shared" si="29"/>
        <v>0.15854608455556352</v>
      </c>
      <c r="F130" s="35">
        <v>167.67644200000001</v>
      </c>
      <c r="G130" s="36">
        <v>168.43094199999999</v>
      </c>
      <c r="H130" s="36">
        <v>27.139468079999997</v>
      </c>
      <c r="I130" s="14">
        <f t="shared" si="30"/>
        <v>0.16113113040714336</v>
      </c>
    </row>
    <row r="131" spans="1:9" x14ac:dyDescent="0.25">
      <c r="A131" s="171" t="s">
        <v>212</v>
      </c>
      <c r="B131" s="4">
        <v>25.482987999999999</v>
      </c>
      <c r="C131" s="7">
        <v>25.482987999999999</v>
      </c>
      <c r="D131" s="7">
        <v>4.3954658699999998</v>
      </c>
      <c r="E131" s="53">
        <f t="shared" si="29"/>
        <v>0.17248628261332619</v>
      </c>
      <c r="F131" s="35">
        <v>3.9662000000000002</v>
      </c>
      <c r="G131" s="36">
        <v>3.9662000000000002</v>
      </c>
      <c r="H131" s="36">
        <v>1.5466083899999998</v>
      </c>
      <c r="I131" s="14">
        <f t="shared" si="30"/>
        <v>0.3899471509253189</v>
      </c>
    </row>
    <row r="132" spans="1:9" x14ac:dyDescent="0.25">
      <c r="A132" s="171" t="s">
        <v>213</v>
      </c>
      <c r="B132" s="4">
        <v>30.951138</v>
      </c>
      <c r="C132" s="7">
        <v>30.951138</v>
      </c>
      <c r="D132" s="7">
        <v>5.2961410099999995</v>
      </c>
      <c r="E132" s="53">
        <f t="shared" si="29"/>
        <v>0.17111296553942537</v>
      </c>
      <c r="F132" s="35">
        <v>423.285684</v>
      </c>
      <c r="G132" s="36">
        <v>423.285684</v>
      </c>
      <c r="H132" s="36">
        <v>52.879287290000001</v>
      </c>
      <c r="I132" s="14">
        <f t="shared" si="30"/>
        <v>0.12492576358901852</v>
      </c>
    </row>
    <row r="133" spans="1:9" x14ac:dyDescent="0.25">
      <c r="A133" s="169" t="s">
        <v>214</v>
      </c>
      <c r="B133" s="4">
        <v>66.098645000000005</v>
      </c>
      <c r="C133" s="7">
        <v>66.098645000000005</v>
      </c>
      <c r="D133" s="7">
        <v>9.7598505299999996</v>
      </c>
      <c r="E133" s="53">
        <f t="shared" si="29"/>
        <v>0.14765583364076523</v>
      </c>
      <c r="F133" s="35">
        <v>116.89353</v>
      </c>
      <c r="G133" s="36">
        <v>116.89353</v>
      </c>
      <c r="H133" s="36">
        <v>15.84066063</v>
      </c>
      <c r="I133" s="14">
        <f t="shared" si="30"/>
        <v>0.13551357915190002</v>
      </c>
    </row>
    <row r="134" spans="1:9" x14ac:dyDescent="0.25">
      <c r="A134" s="171" t="s">
        <v>215</v>
      </c>
      <c r="B134" s="4">
        <v>1268.258478</v>
      </c>
      <c r="C134" s="7">
        <v>1270.2584770000001</v>
      </c>
      <c r="D134" s="7">
        <v>233.81070583000002</v>
      </c>
      <c r="E134" s="53">
        <f t="shared" si="29"/>
        <v>0.18406545601820848</v>
      </c>
      <c r="F134" s="35">
        <v>439.19829499999997</v>
      </c>
      <c r="G134" s="36">
        <v>439.19829600000003</v>
      </c>
      <c r="H134" s="36">
        <v>44.487928650000001</v>
      </c>
      <c r="I134" s="14">
        <f t="shared" si="30"/>
        <v>0.10129349101573017</v>
      </c>
    </row>
    <row r="135" spans="1:9" x14ac:dyDescent="0.25">
      <c r="A135" s="172" t="s">
        <v>216</v>
      </c>
      <c r="B135" s="4">
        <v>33.359321999999999</v>
      </c>
      <c r="C135" s="7">
        <v>33.359321999999999</v>
      </c>
      <c r="D135" s="7">
        <v>5.3639448400000003</v>
      </c>
      <c r="E135" s="53">
        <f t="shared" si="29"/>
        <v>0.16079298134416523</v>
      </c>
      <c r="F135" s="35">
        <v>2.9409000000000001</v>
      </c>
      <c r="G135" s="36">
        <v>2.9409000000000001</v>
      </c>
      <c r="H135" s="36">
        <v>0.22609332000000001</v>
      </c>
      <c r="I135" s="14">
        <f t="shared" si="30"/>
        <v>7.6878955421809655E-2</v>
      </c>
    </row>
    <row r="136" spans="1:9" x14ac:dyDescent="0.25">
      <c r="A136" s="172" t="s">
        <v>217</v>
      </c>
      <c r="B136" s="4">
        <v>15.777279999999999</v>
      </c>
      <c r="C136" s="7">
        <v>15.777279999999999</v>
      </c>
      <c r="D136" s="7">
        <v>2.2235737000000002</v>
      </c>
      <c r="E136" s="53">
        <f t="shared" si="29"/>
        <v>0.14093517387027424</v>
      </c>
      <c r="F136" s="35">
        <v>158.458932</v>
      </c>
      <c r="G136" s="36">
        <v>158.458932</v>
      </c>
      <c r="H136" s="36">
        <v>35.05661525</v>
      </c>
      <c r="I136" s="14">
        <f t="shared" si="30"/>
        <v>0.22123470610037937</v>
      </c>
    </row>
    <row r="137" spans="1:9" x14ac:dyDescent="0.25">
      <c r="A137" s="172" t="s">
        <v>218</v>
      </c>
      <c r="B137" s="4">
        <v>585.095056</v>
      </c>
      <c r="C137" s="7">
        <v>583.18048099999999</v>
      </c>
      <c r="D137" s="7">
        <v>19.978963329999999</v>
      </c>
      <c r="E137" s="53">
        <f t="shared" si="29"/>
        <v>3.425862829932403E-2</v>
      </c>
      <c r="F137" s="35">
        <v>90.747539000000003</v>
      </c>
      <c r="G137" s="36">
        <v>90.810113999999999</v>
      </c>
      <c r="H137" s="36">
        <v>6.7115760300000007</v>
      </c>
      <c r="I137" s="14">
        <f t="shared" si="30"/>
        <v>7.3907803155053867E-2</v>
      </c>
    </row>
    <row r="138" spans="1:9" x14ac:dyDescent="0.25">
      <c r="A138" s="172" t="s">
        <v>219</v>
      </c>
      <c r="B138" s="4">
        <v>102.434926</v>
      </c>
      <c r="C138" s="7">
        <v>102.44832100000001</v>
      </c>
      <c r="D138" s="7">
        <v>9.2503810600000005</v>
      </c>
      <c r="E138" s="53">
        <f t="shared" si="29"/>
        <v>9.0293144579694964E-2</v>
      </c>
      <c r="F138" s="35">
        <v>16.206828999999999</v>
      </c>
      <c r="G138" s="36">
        <v>16.206828999999999</v>
      </c>
      <c r="H138" s="36">
        <v>0.99298781999999997</v>
      </c>
      <c r="I138" s="14">
        <f t="shared" si="30"/>
        <v>6.1269716611435834E-2</v>
      </c>
    </row>
    <row r="139" spans="1:9" x14ac:dyDescent="0.25">
      <c r="A139" s="172" t="s">
        <v>220</v>
      </c>
      <c r="B139" s="4">
        <v>814.38491099999999</v>
      </c>
      <c r="C139" s="7">
        <v>813.61869000000002</v>
      </c>
      <c r="D139" s="7">
        <v>130.94517288</v>
      </c>
      <c r="E139" s="53">
        <f t="shared" si="29"/>
        <v>0.16094169724640914</v>
      </c>
      <c r="F139" s="35">
        <v>32.685093999999999</v>
      </c>
      <c r="G139" s="36">
        <v>33.061315</v>
      </c>
      <c r="H139" s="36">
        <v>3.2048608599999997</v>
      </c>
      <c r="I139" s="14">
        <f t="shared" si="30"/>
        <v>9.6936884089456207E-2</v>
      </c>
    </row>
    <row r="140" spans="1:9" x14ac:dyDescent="0.25">
      <c r="A140" s="172" t="s">
        <v>221</v>
      </c>
      <c r="B140" s="4">
        <v>28.016562</v>
      </c>
      <c r="C140" s="7">
        <v>27.833821</v>
      </c>
      <c r="D140" s="7">
        <v>3.9088440699999998</v>
      </c>
      <c r="E140" s="53">
        <f t="shared" si="29"/>
        <v>0.14043505094036496</v>
      </c>
      <c r="F140" s="35">
        <v>652.33633999999995</v>
      </c>
      <c r="G140" s="36">
        <v>652.51908100000003</v>
      </c>
      <c r="H140" s="36">
        <v>128.40010758</v>
      </c>
      <c r="I140" s="14">
        <f t="shared" si="30"/>
        <v>0.19677601976515993</v>
      </c>
    </row>
    <row r="141" spans="1:9" x14ac:dyDescent="0.25">
      <c r="A141" s="172" t="s">
        <v>30</v>
      </c>
      <c r="B141" s="4">
        <v>2.6469969999999998</v>
      </c>
      <c r="C141" s="7">
        <v>2.6469969999999998</v>
      </c>
      <c r="D141" s="7">
        <v>0.42851071999999996</v>
      </c>
      <c r="E141" s="53">
        <f t="shared" si="29"/>
        <v>0.16188560848387815</v>
      </c>
      <c r="F141" s="5" t="s">
        <v>19</v>
      </c>
      <c r="G141" s="6" t="s">
        <v>19</v>
      </c>
      <c r="H141" s="6" t="s">
        <v>19</v>
      </c>
      <c r="I141" s="14" t="s">
        <v>19</v>
      </c>
    </row>
    <row r="142" spans="1:9" x14ac:dyDescent="0.25">
      <c r="A142" s="169" t="s">
        <v>222</v>
      </c>
      <c r="B142" s="4">
        <v>41.711987000000001</v>
      </c>
      <c r="C142" s="7">
        <v>41.711987000000001</v>
      </c>
      <c r="D142" s="7">
        <v>6.3658233399999995</v>
      </c>
      <c r="E142" s="53">
        <f t="shared" si="29"/>
        <v>0.15261376400026208</v>
      </c>
      <c r="F142" s="35">
        <v>13.764303</v>
      </c>
      <c r="G142" s="36">
        <v>13.764303</v>
      </c>
      <c r="H142" s="36">
        <v>1.40127381</v>
      </c>
      <c r="I142" s="14">
        <f t="shared" ref="I142:I147" si="31">H142/G142</f>
        <v>0.10180492321332943</v>
      </c>
    </row>
    <row r="143" spans="1:9" x14ac:dyDescent="0.25">
      <c r="A143" s="169" t="s">
        <v>223</v>
      </c>
      <c r="B143" s="4">
        <v>25.769445000000001</v>
      </c>
      <c r="C143" s="7">
        <v>21.858632</v>
      </c>
      <c r="D143" s="7">
        <v>6.4053514099999997</v>
      </c>
      <c r="E143" s="53">
        <f t="shared" si="29"/>
        <v>0.29303532856036002</v>
      </c>
      <c r="F143" s="35">
        <v>16.50788</v>
      </c>
      <c r="G143" s="36">
        <v>16.50788</v>
      </c>
      <c r="H143" s="36">
        <v>2.5224177200000004</v>
      </c>
      <c r="I143" s="14">
        <f t="shared" si="31"/>
        <v>0.15280082724129326</v>
      </c>
    </row>
    <row r="144" spans="1:9" x14ac:dyDescent="0.25">
      <c r="A144" s="172" t="s">
        <v>22</v>
      </c>
      <c r="B144" s="4">
        <v>190.625665</v>
      </c>
      <c r="C144" s="7">
        <v>205.625665</v>
      </c>
      <c r="D144" s="7">
        <v>30.811555850000001</v>
      </c>
      <c r="E144" s="53">
        <f t="shared" si="29"/>
        <v>0.14984294810669671</v>
      </c>
      <c r="F144" s="35">
        <v>14.985238000000001</v>
      </c>
      <c r="G144" s="36">
        <v>14.985238000000001</v>
      </c>
      <c r="H144" s="36">
        <v>1.05146801</v>
      </c>
      <c r="I144" s="14">
        <f t="shared" si="31"/>
        <v>7.0166920939126895E-2</v>
      </c>
    </row>
    <row r="145" spans="1:9" x14ac:dyDescent="0.25">
      <c r="A145" s="172" t="s">
        <v>26</v>
      </c>
      <c r="B145" s="4">
        <v>200.13243499999999</v>
      </c>
      <c r="C145" s="7">
        <v>200.057435</v>
      </c>
      <c r="D145" s="7">
        <v>30.701988510000003</v>
      </c>
      <c r="E145" s="53">
        <f t="shared" si="29"/>
        <v>0.1534658709884989</v>
      </c>
      <c r="F145" s="5">
        <v>6.943263</v>
      </c>
      <c r="G145" s="6">
        <v>6.943263</v>
      </c>
      <c r="H145" s="6">
        <v>0.30081057</v>
      </c>
      <c r="I145" s="14">
        <f t="shared" si="31"/>
        <v>4.3324092721246481E-2</v>
      </c>
    </row>
    <row r="146" spans="1:9" x14ac:dyDescent="0.25">
      <c r="A146" s="169" t="s">
        <v>25</v>
      </c>
      <c r="B146" s="4">
        <v>6.5583390000000001</v>
      </c>
      <c r="C146" s="7">
        <v>6.5583390000000001</v>
      </c>
      <c r="D146" s="7">
        <v>0.97011559999999997</v>
      </c>
      <c r="E146" s="53">
        <f t="shared" si="29"/>
        <v>0.14792092936946383</v>
      </c>
      <c r="F146" s="35">
        <v>0.23666999999999999</v>
      </c>
      <c r="G146" s="36">
        <v>0.23666999999999999</v>
      </c>
      <c r="H146" s="36">
        <v>1.7848E-3</v>
      </c>
      <c r="I146" s="14">
        <f t="shared" si="31"/>
        <v>7.5413022351797868E-3</v>
      </c>
    </row>
    <row r="147" spans="1:9" x14ac:dyDescent="0.25">
      <c r="A147" s="172" t="s">
        <v>32</v>
      </c>
      <c r="B147" s="4">
        <v>88.589093000000005</v>
      </c>
      <c r="C147" s="7">
        <v>88.578130999999999</v>
      </c>
      <c r="D147" s="7">
        <v>11.130396859999999</v>
      </c>
      <c r="E147" s="53">
        <f t="shared" si="29"/>
        <v>0.12565626226636006</v>
      </c>
      <c r="F147" s="5">
        <v>5.8419600000000003</v>
      </c>
      <c r="G147" s="6">
        <v>5.8419600000000003</v>
      </c>
      <c r="H147" s="6">
        <v>7.1508550000000004E-2</v>
      </c>
      <c r="I147" s="14">
        <f t="shared" si="31"/>
        <v>1.2240506610795007E-2</v>
      </c>
    </row>
    <row r="148" spans="1:9" x14ac:dyDescent="0.25">
      <c r="A148" s="172" t="s">
        <v>18</v>
      </c>
      <c r="B148" s="4">
        <v>5.3734799999999998</v>
      </c>
      <c r="C148" s="7">
        <v>5.3734799999999998</v>
      </c>
      <c r="D148" s="7">
        <v>0.85102211999999999</v>
      </c>
      <c r="E148" s="53">
        <f t="shared" si="29"/>
        <v>0.15837448357489001</v>
      </c>
      <c r="F148" s="59" t="s">
        <v>19</v>
      </c>
      <c r="G148" s="60" t="s">
        <v>19</v>
      </c>
      <c r="H148" s="60" t="s">
        <v>19</v>
      </c>
      <c r="I148" s="14" t="s">
        <v>19</v>
      </c>
    </row>
    <row r="149" spans="1:9" x14ac:dyDescent="0.25">
      <c r="A149" s="169" t="s">
        <v>224</v>
      </c>
      <c r="B149" s="4">
        <v>0.35524</v>
      </c>
      <c r="C149" s="7">
        <v>0.35524</v>
      </c>
      <c r="D149" s="7">
        <v>0</v>
      </c>
      <c r="E149" s="53">
        <f t="shared" si="29"/>
        <v>0</v>
      </c>
      <c r="F149" s="59" t="s">
        <v>19</v>
      </c>
      <c r="G149" s="60" t="s">
        <v>19</v>
      </c>
      <c r="H149" s="60" t="s">
        <v>19</v>
      </c>
      <c r="I149" s="14" t="s">
        <v>19</v>
      </c>
    </row>
    <row r="150" spans="1:9" x14ac:dyDescent="0.25">
      <c r="A150" s="169" t="s">
        <v>23</v>
      </c>
      <c r="B150" s="4">
        <v>37.924917999999998</v>
      </c>
      <c r="C150" s="7">
        <v>37.924917999999998</v>
      </c>
      <c r="D150" s="7">
        <v>6.0439551900000001</v>
      </c>
      <c r="E150" s="53">
        <f>D150/C150</f>
        <v>0.15936633508344039</v>
      </c>
      <c r="F150" s="59" t="s">
        <v>19</v>
      </c>
      <c r="G150" s="60" t="s">
        <v>19</v>
      </c>
      <c r="H150" s="60" t="s">
        <v>19</v>
      </c>
      <c r="I150" s="14" t="s">
        <v>19</v>
      </c>
    </row>
    <row r="151" spans="1:9" x14ac:dyDescent="0.25">
      <c r="A151" s="169" t="s">
        <v>31</v>
      </c>
      <c r="B151" s="4">
        <v>3.6794289999999998</v>
      </c>
      <c r="C151" s="7">
        <v>3.6794289999999998</v>
      </c>
      <c r="D151" s="7">
        <v>0.62106293999999995</v>
      </c>
      <c r="E151" s="53">
        <f t="shared" ref="E151:E153" si="32">D151/C151</f>
        <v>0.1687932937420453</v>
      </c>
      <c r="F151" s="59">
        <v>0.119604</v>
      </c>
      <c r="G151" s="60">
        <v>0.119604</v>
      </c>
      <c r="H151" s="60">
        <v>1.194804E-2</v>
      </c>
      <c r="I151" s="14">
        <f t="shared" ref="I151:I153" si="33">H151/G151</f>
        <v>9.9896658974616234E-2</v>
      </c>
    </row>
    <row r="152" spans="1:9" x14ac:dyDescent="0.25">
      <c r="A152" s="171" t="s">
        <v>17</v>
      </c>
      <c r="B152" s="4">
        <v>4.1017229999999998</v>
      </c>
      <c r="C152" s="7">
        <v>4.0831549999999996</v>
      </c>
      <c r="D152" s="7">
        <v>0.58787968999999995</v>
      </c>
      <c r="E152" s="53">
        <f t="shared" si="32"/>
        <v>0.14397682429395897</v>
      </c>
      <c r="F152" s="59">
        <v>0.23183000000000001</v>
      </c>
      <c r="G152" s="60">
        <v>0.25039800000000001</v>
      </c>
      <c r="H152" s="60">
        <v>1.5673900000000001E-3</v>
      </c>
      <c r="I152" s="14">
        <f t="shared" si="33"/>
        <v>6.2595947251974857E-3</v>
      </c>
    </row>
    <row r="153" spans="1:9" x14ac:dyDescent="0.25">
      <c r="A153" s="171" t="s">
        <v>78</v>
      </c>
      <c r="B153" s="4">
        <v>5.9452410000000002</v>
      </c>
      <c r="C153" s="7">
        <v>6.9965460000000004</v>
      </c>
      <c r="D153" s="7">
        <v>0.78696895</v>
      </c>
      <c r="E153" s="53">
        <f t="shared" si="32"/>
        <v>0.11247963638057978</v>
      </c>
      <c r="F153" s="59">
        <v>0.36710799999999999</v>
      </c>
      <c r="G153" s="60">
        <v>0.52676500000000004</v>
      </c>
      <c r="H153" s="60">
        <v>6.7657559999999992E-2</v>
      </c>
      <c r="I153" s="14">
        <f t="shared" si="33"/>
        <v>0.12843974068132846</v>
      </c>
    </row>
    <row r="154" spans="1:9" ht="15.75" thickBot="1" x14ac:dyDescent="0.3">
      <c r="A154" s="173" t="s">
        <v>34</v>
      </c>
      <c r="B154" s="41">
        <v>3765.31005</v>
      </c>
      <c r="C154" s="42">
        <v>3748.8374549999999</v>
      </c>
      <c r="D154" s="42">
        <v>653.60186712999996</v>
      </c>
      <c r="E154" s="54">
        <f>D154/C154</f>
        <v>0.17434788117000394</v>
      </c>
      <c r="F154" s="203" t="s">
        <v>19</v>
      </c>
      <c r="G154" s="204" t="s">
        <v>19</v>
      </c>
      <c r="H154" s="204" t="s">
        <v>19</v>
      </c>
      <c r="I154" s="190" t="s">
        <v>19</v>
      </c>
    </row>
    <row r="155" spans="1:9" ht="15.75" thickBot="1" x14ac:dyDescent="0.3">
      <c r="A155" s="182" t="s">
        <v>137</v>
      </c>
      <c r="B155" s="194">
        <f>SUM(B156:B197)</f>
        <v>5669.4491000000025</v>
      </c>
      <c r="C155" s="195">
        <f t="shared" ref="C155:D155" si="34">SUM(C156:C197)</f>
        <v>5668.6341590000002</v>
      </c>
      <c r="D155" s="195">
        <f t="shared" si="34"/>
        <v>621.48545643999967</v>
      </c>
      <c r="E155" s="196">
        <f>D155/C155</f>
        <v>0.10963583801810126</v>
      </c>
      <c r="F155" s="198">
        <f>SUM(F156:F197)</f>
        <v>2971.4554219999995</v>
      </c>
      <c r="G155" s="197">
        <f t="shared" ref="G155:H155" si="35">SUM(G156:G197)</f>
        <v>3046.761168</v>
      </c>
      <c r="H155" s="197">
        <f t="shared" si="35"/>
        <v>152.72781857000001</v>
      </c>
      <c r="I155" s="196">
        <f>H155/G155</f>
        <v>5.0127926065913417E-2</v>
      </c>
    </row>
    <row r="156" spans="1:9" x14ac:dyDescent="0.25">
      <c r="A156" s="183" t="s">
        <v>225</v>
      </c>
      <c r="B156" s="39">
        <v>5.6905789999999996</v>
      </c>
      <c r="C156" s="40">
        <v>5.6905789999999996</v>
      </c>
      <c r="D156" s="40">
        <v>0.58522383</v>
      </c>
      <c r="E156" s="21">
        <f>D156/C156</f>
        <v>0.10284082340303158</v>
      </c>
      <c r="F156" s="33">
        <v>4.4223049999999997</v>
      </c>
      <c r="G156" s="34">
        <v>4.4223049999999997</v>
      </c>
      <c r="H156" s="34">
        <v>0.16498295000000002</v>
      </c>
      <c r="I156" s="21">
        <f>H156/G156</f>
        <v>3.7307003926685296E-2</v>
      </c>
    </row>
    <row r="157" spans="1:9" x14ac:dyDescent="0.25">
      <c r="A157" s="184" t="s">
        <v>226</v>
      </c>
      <c r="B157" s="4">
        <v>48.962665999999999</v>
      </c>
      <c r="C157" s="7">
        <v>48.962665999999999</v>
      </c>
      <c r="D157" s="7">
        <v>2.72411519</v>
      </c>
      <c r="E157" s="14">
        <f>D157/C157</f>
        <v>5.5636578081757232E-2</v>
      </c>
      <c r="F157" s="35">
        <v>33.284913000000003</v>
      </c>
      <c r="G157" s="36">
        <v>33.284913000000003</v>
      </c>
      <c r="H157" s="36">
        <v>1.05261735</v>
      </c>
      <c r="I157" s="14">
        <f>H157/G157</f>
        <v>3.1624458504668461E-2</v>
      </c>
    </row>
    <row r="158" spans="1:9" x14ac:dyDescent="0.25">
      <c r="A158" s="184" t="s">
        <v>227</v>
      </c>
      <c r="B158" s="4">
        <v>22.5</v>
      </c>
      <c r="C158" s="7">
        <v>22.5</v>
      </c>
      <c r="D158" s="7">
        <v>3.5143121099999997</v>
      </c>
      <c r="E158" s="14">
        <f t="shared" ref="E158:E161" si="36">D158/C158</f>
        <v>0.15619164933333332</v>
      </c>
      <c r="F158" s="35">
        <v>3.3</v>
      </c>
      <c r="G158" s="36">
        <v>3.3</v>
      </c>
      <c r="H158" s="36">
        <v>0.18725179</v>
      </c>
      <c r="I158" s="14">
        <f t="shared" ref="I158:I165" si="37">H158/G158</f>
        <v>5.6742966666666672E-2</v>
      </c>
    </row>
    <row r="159" spans="1:9" x14ac:dyDescent="0.25">
      <c r="A159" s="184" t="s">
        <v>228</v>
      </c>
      <c r="B159" s="4">
        <v>13.779985</v>
      </c>
      <c r="C159" s="7">
        <v>13.779985</v>
      </c>
      <c r="D159" s="7">
        <v>0.16798642000000003</v>
      </c>
      <c r="E159" s="14">
        <f t="shared" si="36"/>
        <v>1.2190609786585401E-2</v>
      </c>
      <c r="F159" s="35">
        <v>2.3329010000000001</v>
      </c>
      <c r="G159" s="36">
        <v>2.3329010000000001</v>
      </c>
      <c r="H159" s="36">
        <v>0</v>
      </c>
      <c r="I159" s="14">
        <f t="shared" si="37"/>
        <v>0</v>
      </c>
    </row>
    <row r="160" spans="1:9" x14ac:dyDescent="0.25">
      <c r="A160" s="184" t="s">
        <v>229</v>
      </c>
      <c r="B160" s="4">
        <v>39.614564000000001</v>
      </c>
      <c r="C160" s="7">
        <v>39.35886</v>
      </c>
      <c r="D160" s="7">
        <v>4.5197016799999998</v>
      </c>
      <c r="E160" s="14">
        <f t="shared" si="36"/>
        <v>0.11483314506568533</v>
      </c>
      <c r="F160" s="35">
        <v>6.706747</v>
      </c>
      <c r="G160" s="36">
        <v>6.9624509999999997</v>
      </c>
      <c r="H160" s="36">
        <v>0.16130019000000001</v>
      </c>
      <c r="I160" s="14">
        <f t="shared" si="37"/>
        <v>2.3167156221278976E-2</v>
      </c>
    </row>
    <row r="161" spans="1:9" x14ac:dyDescent="0.25">
      <c r="A161" s="184" t="s">
        <v>198</v>
      </c>
      <c r="B161" s="4">
        <v>4620.8759460000001</v>
      </c>
      <c r="C161" s="7">
        <v>4620.8759460000001</v>
      </c>
      <c r="D161" s="7">
        <v>515.57477511000002</v>
      </c>
      <c r="E161" s="14">
        <f t="shared" si="36"/>
        <v>0.1115751171715182</v>
      </c>
      <c r="F161" s="35">
        <v>345.07249999999999</v>
      </c>
      <c r="G161" s="36">
        <v>419.85180300000002</v>
      </c>
      <c r="H161" s="36">
        <v>7.2647122499999996</v>
      </c>
      <c r="I161" s="14">
        <f t="shared" si="37"/>
        <v>1.7303039305990545E-2</v>
      </c>
    </row>
    <row r="162" spans="1:9" x14ac:dyDescent="0.25">
      <c r="A162" s="184" t="s">
        <v>293</v>
      </c>
      <c r="B162" s="5" t="s">
        <v>19</v>
      </c>
      <c r="C162" s="6" t="s">
        <v>19</v>
      </c>
      <c r="D162" s="6" t="s">
        <v>19</v>
      </c>
      <c r="E162" s="14" t="s">
        <v>19</v>
      </c>
      <c r="F162" s="35">
        <v>1614.7735170000001</v>
      </c>
      <c r="G162" s="36">
        <v>1614.7735170000001</v>
      </c>
      <c r="H162" s="36">
        <v>1.39835716</v>
      </c>
      <c r="I162" s="14">
        <f t="shared" si="37"/>
        <v>8.6597726881100436E-4</v>
      </c>
    </row>
    <row r="163" spans="1:9" x14ac:dyDescent="0.25">
      <c r="A163" s="184" t="s">
        <v>230</v>
      </c>
      <c r="B163" s="4">
        <v>16.950521999999999</v>
      </c>
      <c r="C163" s="7">
        <v>16.950521999999999</v>
      </c>
      <c r="D163" s="7">
        <v>1.41300363</v>
      </c>
      <c r="E163" s="14">
        <f t="shared" ref="E163:E197" si="38">D163/C163</f>
        <v>8.3360478810033112E-2</v>
      </c>
      <c r="F163" s="35">
        <v>23.725235000000001</v>
      </c>
      <c r="G163" s="36">
        <v>23.725235000000001</v>
      </c>
      <c r="H163" s="36">
        <v>0.26670515</v>
      </c>
      <c r="I163" s="14">
        <f t="shared" si="37"/>
        <v>1.124141236114205E-2</v>
      </c>
    </row>
    <row r="164" spans="1:9" ht="15" customHeight="1" x14ac:dyDescent="0.25">
      <c r="A164" s="184" t="s">
        <v>283</v>
      </c>
      <c r="B164" s="5">
        <v>4.3428000000000004</v>
      </c>
      <c r="C164" s="7">
        <v>4.3428000000000004</v>
      </c>
      <c r="D164" s="7">
        <v>0.34668599</v>
      </c>
      <c r="E164" s="14">
        <f t="shared" si="38"/>
        <v>7.9830061250805925E-2</v>
      </c>
      <c r="F164" s="59">
        <v>2.4470000000000001</v>
      </c>
      <c r="G164" s="60">
        <v>2.4470000000000001</v>
      </c>
      <c r="H164" s="60">
        <v>2.7974490000000001E-2</v>
      </c>
      <c r="I164" s="14">
        <f t="shared" si="37"/>
        <v>1.1432157744176543E-2</v>
      </c>
    </row>
    <row r="165" spans="1:9" x14ac:dyDescent="0.25">
      <c r="A165" s="184" t="s">
        <v>231</v>
      </c>
      <c r="B165" s="4">
        <v>9.0597019999999997</v>
      </c>
      <c r="C165" s="7">
        <v>9.0597019999999997</v>
      </c>
      <c r="D165" s="7">
        <v>1.2909616000000002</v>
      </c>
      <c r="E165" s="14">
        <f t="shared" si="38"/>
        <v>0.14249492974492983</v>
      </c>
      <c r="F165" s="35">
        <v>0.19934499999999999</v>
      </c>
      <c r="G165" s="36">
        <v>0.19934499999999999</v>
      </c>
      <c r="H165" s="36">
        <v>6.0375799999999999E-3</v>
      </c>
      <c r="I165" s="14">
        <f t="shared" si="37"/>
        <v>3.0287090220472046E-2</v>
      </c>
    </row>
    <row r="166" spans="1:9" x14ac:dyDescent="0.25">
      <c r="A166" s="184" t="s">
        <v>232</v>
      </c>
      <c r="B166" s="4">
        <v>1.463379</v>
      </c>
      <c r="C166" s="7">
        <v>1.463379</v>
      </c>
      <c r="D166" s="7">
        <v>0.1838042</v>
      </c>
      <c r="E166" s="14">
        <f t="shared" si="38"/>
        <v>0.12560259508985711</v>
      </c>
      <c r="F166" s="59" t="s">
        <v>19</v>
      </c>
      <c r="G166" s="60" t="s">
        <v>19</v>
      </c>
      <c r="H166" s="60" t="s">
        <v>19</v>
      </c>
      <c r="I166" s="14" t="s">
        <v>19</v>
      </c>
    </row>
    <row r="167" spans="1:9" x14ac:dyDescent="0.25">
      <c r="A167" s="184" t="s">
        <v>56</v>
      </c>
      <c r="B167" s="4">
        <v>20.755649999999999</v>
      </c>
      <c r="C167" s="7">
        <v>20.755649999999999</v>
      </c>
      <c r="D167" s="7">
        <v>2.6890448899999999</v>
      </c>
      <c r="E167" s="14">
        <f t="shared" si="38"/>
        <v>0.12955724778554273</v>
      </c>
      <c r="F167" s="35">
        <v>392.74621000000002</v>
      </c>
      <c r="G167" s="36">
        <v>392.74621000000002</v>
      </c>
      <c r="H167" s="36">
        <v>74.738326020000002</v>
      </c>
      <c r="I167" s="14">
        <f t="shared" ref="I167:I196" si="39">H167/G167</f>
        <v>0.19029674664460797</v>
      </c>
    </row>
    <row r="168" spans="1:9" x14ac:dyDescent="0.25">
      <c r="A168" s="184" t="s">
        <v>233</v>
      </c>
      <c r="B168" s="4">
        <v>7.1596900000000003</v>
      </c>
      <c r="C168" s="7">
        <v>7.1596900000000003</v>
      </c>
      <c r="D168" s="7">
        <v>0.66362712000000001</v>
      </c>
      <c r="E168" s="14">
        <f t="shared" si="38"/>
        <v>9.268936504234121E-2</v>
      </c>
      <c r="F168" s="35">
        <v>4.0625</v>
      </c>
      <c r="G168" s="36">
        <v>4.0625</v>
      </c>
      <c r="H168" s="36">
        <v>0.24867839999999999</v>
      </c>
      <c r="I168" s="14">
        <f t="shared" si="39"/>
        <v>6.1213144615384615E-2</v>
      </c>
    </row>
    <row r="169" spans="1:9" x14ac:dyDescent="0.25">
      <c r="A169" s="184" t="s">
        <v>288</v>
      </c>
      <c r="B169" s="4">
        <v>7.6153529999999998</v>
      </c>
      <c r="C169" s="7">
        <v>7.6153529999999998</v>
      </c>
      <c r="D169" s="7">
        <v>0.84592177000000002</v>
      </c>
      <c r="E169" s="14">
        <f t="shared" si="38"/>
        <v>0.11108109761950628</v>
      </c>
      <c r="F169" s="35">
        <v>0.200293</v>
      </c>
      <c r="G169" s="36">
        <v>0.200293</v>
      </c>
      <c r="H169" s="36">
        <v>0</v>
      </c>
      <c r="I169" s="14">
        <f t="shared" si="39"/>
        <v>0</v>
      </c>
    </row>
    <row r="170" spans="1:9" x14ac:dyDescent="0.25">
      <c r="A170" s="184" t="s">
        <v>289</v>
      </c>
      <c r="B170" s="4">
        <v>12.784651</v>
      </c>
      <c r="C170" s="7">
        <v>12.784651</v>
      </c>
      <c r="D170" s="7">
        <v>1.9765376799999999</v>
      </c>
      <c r="E170" s="14">
        <f t="shared" si="38"/>
        <v>0.15460239626408259</v>
      </c>
      <c r="F170" s="35">
        <v>3.0137079999999998</v>
      </c>
      <c r="G170" s="36">
        <v>3.0678329999999998</v>
      </c>
      <c r="H170" s="36">
        <v>0.44255235999999998</v>
      </c>
      <c r="I170" s="14">
        <f t="shared" si="39"/>
        <v>0.1442556879725852</v>
      </c>
    </row>
    <row r="171" spans="1:9" x14ac:dyDescent="0.25">
      <c r="A171" s="184" t="s">
        <v>236</v>
      </c>
      <c r="B171" s="4">
        <v>9.3171510000000008</v>
      </c>
      <c r="C171" s="7">
        <v>9.3171510000000008</v>
      </c>
      <c r="D171" s="7">
        <v>1.20286965</v>
      </c>
      <c r="E171" s="14">
        <f t="shared" si="38"/>
        <v>0.12910273215492588</v>
      </c>
      <c r="F171" s="5">
        <v>2.5</v>
      </c>
      <c r="G171" s="6">
        <v>2.5175000000000001</v>
      </c>
      <c r="H171" s="6">
        <v>1.4351530000000001E-2</v>
      </c>
      <c r="I171" s="14">
        <f t="shared" si="39"/>
        <v>5.7007070506454819E-3</v>
      </c>
    </row>
    <row r="172" spans="1:9" x14ac:dyDescent="0.25">
      <c r="A172" s="184" t="s">
        <v>237</v>
      </c>
      <c r="B172" s="4">
        <v>4.4675200000000004</v>
      </c>
      <c r="C172" s="7">
        <v>4.4675200000000004</v>
      </c>
      <c r="D172" s="7">
        <v>0.56699231000000005</v>
      </c>
      <c r="E172" s="14">
        <f t="shared" si="38"/>
        <v>0.12691433054580617</v>
      </c>
      <c r="F172" s="35">
        <v>2.7</v>
      </c>
      <c r="G172" s="36">
        <v>2.7</v>
      </c>
      <c r="H172" s="36">
        <v>0.13706098</v>
      </c>
      <c r="I172" s="14">
        <f t="shared" si="39"/>
        <v>5.0763325925925924E-2</v>
      </c>
    </row>
    <row r="173" spans="1:9" x14ac:dyDescent="0.25">
      <c r="A173" s="184" t="s">
        <v>98</v>
      </c>
      <c r="B173" s="4">
        <v>2.1328260000000001</v>
      </c>
      <c r="C173" s="7">
        <v>2.1328260000000001</v>
      </c>
      <c r="D173" s="7">
        <v>0.28792451000000002</v>
      </c>
      <c r="E173" s="14">
        <f t="shared" si="38"/>
        <v>0.13499671796949211</v>
      </c>
      <c r="F173" s="59">
        <v>1.2</v>
      </c>
      <c r="G173" s="60">
        <v>1.2</v>
      </c>
      <c r="H173" s="60">
        <v>2.070936E-2</v>
      </c>
      <c r="I173" s="14">
        <f t="shared" si="39"/>
        <v>1.72578E-2</v>
      </c>
    </row>
    <row r="174" spans="1:9" x14ac:dyDescent="0.25">
      <c r="A174" s="184" t="s">
        <v>238</v>
      </c>
      <c r="B174" s="4">
        <v>12.5564</v>
      </c>
      <c r="C174" s="7">
        <v>12.5564</v>
      </c>
      <c r="D174" s="7">
        <v>1.8978835700000001</v>
      </c>
      <c r="E174" s="14">
        <f t="shared" si="38"/>
        <v>0.15114870265362684</v>
      </c>
      <c r="F174" s="35">
        <v>4.2336499999999999</v>
      </c>
      <c r="G174" s="36">
        <v>4.2336499999999999</v>
      </c>
      <c r="H174" s="36">
        <v>0.48115384</v>
      </c>
      <c r="I174" s="14">
        <f t="shared" si="39"/>
        <v>0.11364988603214721</v>
      </c>
    </row>
    <row r="175" spans="1:9" ht="15.75" thickBot="1" x14ac:dyDescent="0.3">
      <c r="A175" s="185" t="s">
        <v>239</v>
      </c>
      <c r="B175" s="43">
        <v>7.1837770000000001</v>
      </c>
      <c r="C175" s="44">
        <v>7.1837770000000001</v>
      </c>
      <c r="D175" s="44">
        <v>1.1966640399999999</v>
      </c>
      <c r="E175" s="22">
        <f t="shared" si="38"/>
        <v>0.16657867302952192</v>
      </c>
      <c r="F175" s="37">
        <v>43.186466000000003</v>
      </c>
      <c r="G175" s="38">
        <v>43.114840999999998</v>
      </c>
      <c r="H175" s="38">
        <v>11.20924499</v>
      </c>
      <c r="I175" s="22">
        <f t="shared" si="39"/>
        <v>0.25998576661804229</v>
      </c>
    </row>
    <row r="176" spans="1:9" x14ac:dyDescent="0.25">
      <c r="A176" s="183" t="s">
        <v>240</v>
      </c>
      <c r="B176" s="39">
        <v>4.8720150000000002</v>
      </c>
      <c r="C176" s="40">
        <v>4.8720150000000002</v>
      </c>
      <c r="D176" s="40">
        <v>0.78519877000000005</v>
      </c>
      <c r="E176" s="21">
        <f t="shared" si="38"/>
        <v>0.16116509698759138</v>
      </c>
      <c r="F176" s="33">
        <v>0.36768499999999998</v>
      </c>
      <c r="G176" s="34">
        <v>0.36768499999999998</v>
      </c>
      <c r="H176" s="34">
        <v>3.1675790000000002E-2</v>
      </c>
      <c r="I176" s="21">
        <f t="shared" si="39"/>
        <v>8.6149258196554127E-2</v>
      </c>
    </row>
    <row r="177" spans="1:9" x14ac:dyDescent="0.25">
      <c r="A177" s="184" t="s">
        <v>241</v>
      </c>
      <c r="B177" s="4">
        <v>6.9094439999999997</v>
      </c>
      <c r="C177" s="7">
        <v>6.9094439999999997</v>
      </c>
      <c r="D177" s="7">
        <v>0.62404161000000002</v>
      </c>
      <c r="E177" s="14">
        <f t="shared" si="38"/>
        <v>9.0317196289600152E-2</v>
      </c>
      <c r="F177" s="5">
        <v>2.0001000000000002</v>
      </c>
      <c r="G177" s="6">
        <v>2.0001000000000002</v>
      </c>
      <c r="H177" s="6">
        <v>0.14485529999999999</v>
      </c>
      <c r="I177" s="14">
        <f t="shared" si="39"/>
        <v>7.2424028798560067E-2</v>
      </c>
    </row>
    <row r="178" spans="1:9" x14ac:dyDescent="0.25">
      <c r="A178" s="184" t="s">
        <v>242</v>
      </c>
      <c r="B178" s="4">
        <v>22.861941000000002</v>
      </c>
      <c r="C178" s="7">
        <v>23.061443000000001</v>
      </c>
      <c r="D178" s="7">
        <v>2.5634399500000002</v>
      </c>
      <c r="E178" s="14">
        <f t="shared" si="38"/>
        <v>0.11115696229416347</v>
      </c>
      <c r="F178" s="35">
        <v>41.125042999999998</v>
      </c>
      <c r="G178" s="36">
        <v>41.125042999999998</v>
      </c>
      <c r="H178" s="36">
        <v>3.03730542</v>
      </c>
      <c r="I178" s="14">
        <f t="shared" si="39"/>
        <v>7.3855373719609249E-2</v>
      </c>
    </row>
    <row r="179" spans="1:9" x14ac:dyDescent="0.25">
      <c r="A179" s="184" t="s">
        <v>277</v>
      </c>
      <c r="B179" s="4">
        <v>17.118752000000001</v>
      </c>
      <c r="C179" s="7">
        <v>17.109836999999999</v>
      </c>
      <c r="D179" s="7">
        <v>2.6504730800000003</v>
      </c>
      <c r="E179" s="14">
        <f t="shared" si="38"/>
        <v>0.15490931211092196</v>
      </c>
      <c r="F179" s="35">
        <v>37.010848000000003</v>
      </c>
      <c r="G179" s="36">
        <v>37.019762999999998</v>
      </c>
      <c r="H179" s="36">
        <v>0.40795671999999999</v>
      </c>
      <c r="I179" s="14">
        <f t="shared" si="39"/>
        <v>1.1019971143521368E-2</v>
      </c>
    </row>
    <row r="180" spans="1:9" x14ac:dyDescent="0.25">
      <c r="A180" s="184" t="s">
        <v>243</v>
      </c>
      <c r="B180" s="4">
        <v>4.4555049999999996</v>
      </c>
      <c r="C180" s="7">
        <v>4.4555049999999996</v>
      </c>
      <c r="D180" s="7">
        <v>0.43515560999999997</v>
      </c>
      <c r="E180" s="14">
        <f t="shared" si="38"/>
        <v>9.7666955822067303E-2</v>
      </c>
      <c r="F180" s="5">
        <v>0.25273600000000002</v>
      </c>
      <c r="G180" s="6">
        <v>0.25273600000000002</v>
      </c>
      <c r="H180" s="6">
        <v>4.7300949999999994E-2</v>
      </c>
      <c r="I180" s="14">
        <f t="shared" si="39"/>
        <v>0.18715556944796147</v>
      </c>
    </row>
    <row r="181" spans="1:9" x14ac:dyDescent="0.25">
      <c r="A181" s="184" t="s">
        <v>244</v>
      </c>
      <c r="B181" s="4">
        <v>62.383422000000003</v>
      </c>
      <c r="C181" s="7">
        <v>62.383422000000003</v>
      </c>
      <c r="D181" s="7">
        <v>9.5681435700000002</v>
      </c>
      <c r="E181" s="14">
        <f t="shared" si="38"/>
        <v>0.15337638210997787</v>
      </c>
      <c r="F181" s="5">
        <v>2.0704099999999999</v>
      </c>
      <c r="G181" s="6">
        <v>2.0704099999999999</v>
      </c>
      <c r="H181" s="6">
        <v>0.17400925</v>
      </c>
      <c r="I181" s="14">
        <f t="shared" si="39"/>
        <v>8.4045792862283322E-2</v>
      </c>
    </row>
    <row r="182" spans="1:9" x14ac:dyDescent="0.25">
      <c r="A182" s="184" t="s">
        <v>245</v>
      </c>
      <c r="B182" s="4">
        <v>3.3769779999999998</v>
      </c>
      <c r="C182" s="7">
        <v>3.3769779999999998</v>
      </c>
      <c r="D182" s="7">
        <v>0.61499797</v>
      </c>
      <c r="E182" s="14">
        <f t="shared" si="38"/>
        <v>0.18211488792642416</v>
      </c>
      <c r="F182" s="35">
        <v>1.658631</v>
      </c>
      <c r="G182" s="36">
        <v>1.658631</v>
      </c>
      <c r="H182" s="36">
        <v>9.5819000000000004E-4</v>
      </c>
      <c r="I182" s="14">
        <f t="shared" si="39"/>
        <v>5.7769931949903269E-4</v>
      </c>
    </row>
    <row r="183" spans="1:9" x14ac:dyDescent="0.25">
      <c r="A183" s="226" t="s">
        <v>246</v>
      </c>
      <c r="B183" s="4">
        <v>13.696975</v>
      </c>
      <c r="C183" s="7">
        <v>13.696975</v>
      </c>
      <c r="D183" s="7">
        <v>1.0534071100000002</v>
      </c>
      <c r="E183" s="14">
        <f t="shared" si="38"/>
        <v>7.6908011440482316E-2</v>
      </c>
      <c r="F183" s="35">
        <v>0.55002499999999999</v>
      </c>
      <c r="G183" s="36">
        <v>0.55002499999999999</v>
      </c>
      <c r="H183" s="36">
        <v>9.6260000000000003E-5</v>
      </c>
      <c r="I183" s="14">
        <f t="shared" si="39"/>
        <v>1.7501022680787239E-4</v>
      </c>
    </row>
    <row r="184" spans="1:9" x14ac:dyDescent="0.25">
      <c r="A184" s="184" t="s">
        <v>247</v>
      </c>
      <c r="B184" s="4">
        <v>9.8053039999999996</v>
      </c>
      <c r="C184" s="7">
        <v>9.6434800000000003</v>
      </c>
      <c r="D184" s="7">
        <v>0.84497701999999997</v>
      </c>
      <c r="E184" s="14">
        <f t="shared" si="38"/>
        <v>8.7621586813059177E-2</v>
      </c>
      <c r="F184" s="5">
        <v>23.847643999999999</v>
      </c>
      <c r="G184" s="6">
        <v>24.009467999999998</v>
      </c>
      <c r="H184" s="6">
        <v>5.7184920099999994</v>
      </c>
      <c r="I184" s="14">
        <f t="shared" si="39"/>
        <v>0.2381765397717267</v>
      </c>
    </row>
    <row r="185" spans="1:9" x14ac:dyDescent="0.25">
      <c r="A185" s="227" t="s">
        <v>248</v>
      </c>
      <c r="B185" s="4">
        <v>4.3254289999999997</v>
      </c>
      <c r="C185" s="7">
        <v>4.3254289999999997</v>
      </c>
      <c r="D185" s="7">
        <v>0.66443174999999999</v>
      </c>
      <c r="E185" s="14">
        <f t="shared" si="38"/>
        <v>0.1536106013993063</v>
      </c>
      <c r="F185" s="35">
        <v>17.314406999999999</v>
      </c>
      <c r="G185" s="36">
        <v>17.314406999999999</v>
      </c>
      <c r="H185" s="36">
        <v>1.5500589499999999</v>
      </c>
      <c r="I185" s="14">
        <f t="shared" si="39"/>
        <v>8.9524229735387414E-2</v>
      </c>
    </row>
    <row r="186" spans="1:9" x14ac:dyDescent="0.25">
      <c r="A186" s="227" t="s">
        <v>290</v>
      </c>
      <c r="B186" s="4">
        <v>52.504841999999996</v>
      </c>
      <c r="C186" s="7">
        <v>52.404842000000002</v>
      </c>
      <c r="D186" s="7">
        <v>7.0127422400000006</v>
      </c>
      <c r="E186" s="14">
        <f t="shared" si="38"/>
        <v>0.13381859332769289</v>
      </c>
      <c r="F186" s="35">
        <v>233.59449599999999</v>
      </c>
      <c r="G186" s="36">
        <v>233.69449599999999</v>
      </c>
      <c r="H186" s="36">
        <v>40.027468349999999</v>
      </c>
      <c r="I186" s="14">
        <f t="shared" si="39"/>
        <v>0.17128117707145316</v>
      </c>
    </row>
    <row r="187" spans="1:9" x14ac:dyDescent="0.25">
      <c r="A187" s="184" t="s">
        <v>249</v>
      </c>
      <c r="B187" s="4">
        <v>18.655569</v>
      </c>
      <c r="C187" s="7">
        <v>18.655569</v>
      </c>
      <c r="D187" s="7">
        <v>5.6268496600000004</v>
      </c>
      <c r="E187" s="14">
        <f t="shared" si="38"/>
        <v>0.30161769174663072</v>
      </c>
      <c r="F187" s="35">
        <v>10.669945999999999</v>
      </c>
      <c r="G187" s="36">
        <v>10.669945999999999</v>
      </c>
      <c r="H187" s="36">
        <v>9.4375300000000009E-2</v>
      </c>
      <c r="I187" s="14">
        <f t="shared" si="39"/>
        <v>8.8449651010417494E-3</v>
      </c>
    </row>
    <row r="188" spans="1:9" x14ac:dyDescent="0.25">
      <c r="A188" s="184" t="s">
        <v>250</v>
      </c>
      <c r="B188" s="4">
        <v>2.869132</v>
      </c>
      <c r="C188" s="7">
        <v>2.869132</v>
      </c>
      <c r="D188" s="7">
        <v>0.29411761999999997</v>
      </c>
      <c r="E188" s="14">
        <f t="shared" si="38"/>
        <v>0.10251101029858506</v>
      </c>
      <c r="F188" s="59">
        <v>0.05</v>
      </c>
      <c r="G188" s="60">
        <v>0.05</v>
      </c>
      <c r="H188" s="60">
        <v>0</v>
      </c>
      <c r="I188" s="14">
        <f t="shared" si="39"/>
        <v>0</v>
      </c>
    </row>
    <row r="189" spans="1:9" x14ac:dyDescent="0.25">
      <c r="A189" s="184" t="s">
        <v>251</v>
      </c>
      <c r="B189" s="4">
        <v>49.964652999999998</v>
      </c>
      <c r="C189" s="7">
        <v>49.964652999999998</v>
      </c>
      <c r="D189" s="7">
        <v>6.9814865700000004</v>
      </c>
      <c r="E189" s="14">
        <f t="shared" si="38"/>
        <v>0.13972851107361839</v>
      </c>
      <c r="F189" s="35">
        <v>33.881103000000003</v>
      </c>
      <c r="G189" s="36">
        <v>33.881103000000003</v>
      </c>
      <c r="H189" s="36">
        <v>1.3403180000000001E-2</v>
      </c>
      <c r="I189" s="14">
        <f t="shared" si="39"/>
        <v>3.9559455900830615E-4</v>
      </c>
    </row>
    <row r="190" spans="1:9" x14ac:dyDescent="0.25">
      <c r="A190" s="184" t="s">
        <v>291</v>
      </c>
      <c r="B190" s="5">
        <v>2.9260830000000002</v>
      </c>
      <c r="C190" s="6">
        <v>2.9260830000000002</v>
      </c>
      <c r="D190" s="6">
        <v>0</v>
      </c>
      <c r="E190" s="14">
        <f t="shared" si="38"/>
        <v>0</v>
      </c>
      <c r="F190" s="59">
        <v>2.0739169999999998</v>
      </c>
      <c r="G190" s="60">
        <v>2.0739169999999998</v>
      </c>
      <c r="H190" s="60">
        <v>0</v>
      </c>
      <c r="I190" s="14">
        <f t="shared" si="39"/>
        <v>0</v>
      </c>
    </row>
    <row r="191" spans="1:9" x14ac:dyDescent="0.25">
      <c r="A191" s="184" t="s">
        <v>292</v>
      </c>
      <c r="B191" s="5">
        <v>3.0764999999999998</v>
      </c>
      <c r="C191" s="6">
        <v>3.0764999999999998</v>
      </c>
      <c r="D191" s="6">
        <v>0</v>
      </c>
      <c r="E191" s="14">
        <f t="shared" si="38"/>
        <v>0</v>
      </c>
      <c r="F191" s="59">
        <v>0.32350000000000001</v>
      </c>
      <c r="G191" s="60">
        <v>0.32350000000000001</v>
      </c>
      <c r="H191" s="60">
        <v>0</v>
      </c>
      <c r="I191" s="14">
        <f t="shared" si="39"/>
        <v>0</v>
      </c>
    </row>
    <row r="192" spans="1:9" x14ac:dyDescent="0.25">
      <c r="A192" s="184" t="s">
        <v>252</v>
      </c>
      <c r="B192" s="4">
        <v>86.938258000000005</v>
      </c>
      <c r="C192" s="7">
        <v>86.450258000000005</v>
      </c>
      <c r="D192" s="7">
        <v>11.46493828</v>
      </c>
      <c r="E192" s="14">
        <f t="shared" si="38"/>
        <v>0.13261890184295344</v>
      </c>
      <c r="F192" s="35">
        <v>5.7386080000000002</v>
      </c>
      <c r="G192" s="36">
        <v>5.7386080000000002</v>
      </c>
      <c r="H192" s="36">
        <v>3.5100000000000001E-3</v>
      </c>
      <c r="I192" s="14">
        <f t="shared" si="39"/>
        <v>6.1164658746511353E-4</v>
      </c>
    </row>
    <row r="193" spans="1:9" x14ac:dyDescent="0.25">
      <c r="A193" s="184" t="s">
        <v>253</v>
      </c>
      <c r="B193" s="4">
        <v>290.51776000000001</v>
      </c>
      <c r="C193" s="7">
        <v>290.51776000000001</v>
      </c>
      <c r="D193" s="7">
        <v>13.243643820000001</v>
      </c>
      <c r="E193" s="14">
        <f t="shared" si="38"/>
        <v>4.558634838710033E-2</v>
      </c>
      <c r="F193" s="35">
        <v>60.01</v>
      </c>
      <c r="G193" s="36">
        <v>60.01</v>
      </c>
      <c r="H193" s="36">
        <v>3.6489992299999998</v>
      </c>
      <c r="I193" s="14">
        <f t="shared" si="39"/>
        <v>6.0806519413431091E-2</v>
      </c>
    </row>
    <row r="194" spans="1:9" x14ac:dyDescent="0.25">
      <c r="A194" s="184" t="s">
        <v>254</v>
      </c>
      <c r="B194" s="4">
        <v>9.6818340000000003</v>
      </c>
      <c r="C194" s="7">
        <v>9.6818340000000003</v>
      </c>
      <c r="D194" s="7">
        <v>1.1030706799999999</v>
      </c>
      <c r="E194" s="14">
        <f t="shared" si="38"/>
        <v>0.11393199676838085</v>
      </c>
      <c r="F194" s="35">
        <v>0.22849900000000001</v>
      </c>
      <c r="G194" s="36">
        <v>0.22849900000000001</v>
      </c>
      <c r="H194" s="36">
        <v>0</v>
      </c>
      <c r="I194" s="14">
        <f t="shared" si="39"/>
        <v>0</v>
      </c>
    </row>
    <row r="195" spans="1:9" x14ac:dyDescent="0.25">
      <c r="A195" s="184" t="s">
        <v>255</v>
      </c>
      <c r="B195" s="4">
        <v>28.626643999999999</v>
      </c>
      <c r="C195" s="7">
        <v>28.626643999999999</v>
      </c>
      <c r="D195" s="7">
        <v>1.3351673899999998</v>
      </c>
      <c r="E195" s="14">
        <f t="shared" si="38"/>
        <v>4.664072358604103E-2</v>
      </c>
      <c r="F195" s="35">
        <v>0.97</v>
      </c>
      <c r="G195" s="36">
        <v>0.97</v>
      </c>
      <c r="H195" s="36">
        <v>3.6135100000000003E-3</v>
      </c>
      <c r="I195" s="14">
        <f t="shared" si="39"/>
        <v>3.7252680412371139E-3</v>
      </c>
    </row>
    <row r="196" spans="1:9" x14ac:dyDescent="0.25">
      <c r="A196" s="184" t="s">
        <v>256</v>
      </c>
      <c r="B196" s="4">
        <v>106.18210000000001</v>
      </c>
      <c r="C196" s="7">
        <v>106.18210000000001</v>
      </c>
      <c r="D196" s="7">
        <v>12.916231590000001</v>
      </c>
      <c r="E196" s="14">
        <f t="shared" si="38"/>
        <v>0.12164226917719653</v>
      </c>
      <c r="F196" s="35">
        <v>7.210534</v>
      </c>
      <c r="G196" s="36">
        <v>7.210534</v>
      </c>
      <c r="H196" s="36">
        <v>1.7237699999999999E-3</v>
      </c>
      <c r="I196" s="14">
        <f t="shared" si="39"/>
        <v>2.3906273793314057E-4</v>
      </c>
    </row>
    <row r="197" spans="1:9" ht="15.75" thickBot="1" x14ac:dyDescent="0.3">
      <c r="A197" s="185" t="s">
        <v>76</v>
      </c>
      <c r="B197" s="43">
        <v>0.48679899999999998</v>
      </c>
      <c r="C197" s="44">
        <v>0.48679899999999998</v>
      </c>
      <c r="D197" s="44">
        <v>5.490685E-2</v>
      </c>
      <c r="E197" s="22">
        <f t="shared" si="38"/>
        <v>0.1127916244692368</v>
      </c>
      <c r="F197" s="228">
        <v>0.4</v>
      </c>
      <c r="G197" s="229">
        <v>0.4</v>
      </c>
      <c r="H197" s="229">
        <v>0</v>
      </c>
      <c r="I197" s="22">
        <f>H197/G197</f>
        <v>0</v>
      </c>
    </row>
    <row r="198" spans="1:9" ht="15.75" thickBot="1" x14ac:dyDescent="0.3">
      <c r="A198" s="220" t="s">
        <v>286</v>
      </c>
      <c r="B198" s="221">
        <f>SUM(B199:B214)</f>
        <v>989.77857800000004</v>
      </c>
      <c r="C198" s="222">
        <f t="shared" ref="C198:D198" si="40">SUM(C199:C214)</f>
        <v>981.50892199999998</v>
      </c>
      <c r="D198" s="222">
        <f t="shared" si="40"/>
        <v>96.669588949999991</v>
      </c>
      <c r="E198" s="223">
        <f>D198/C198</f>
        <v>9.8490789826972139E-2</v>
      </c>
      <c r="F198" s="224">
        <f>SUM(F199:F214)</f>
        <v>834.32792599999993</v>
      </c>
      <c r="G198" s="225">
        <f t="shared" ref="G198:H198" si="41">SUM(G199:G214)</f>
        <v>836.46168099999988</v>
      </c>
      <c r="H198" s="225">
        <f t="shared" si="41"/>
        <v>45.190980469999992</v>
      </c>
      <c r="I198" s="223">
        <f>H198/G198</f>
        <v>5.4026360676766014E-2</v>
      </c>
    </row>
    <row r="199" spans="1:9" x14ac:dyDescent="0.25">
      <c r="A199" s="174" t="s">
        <v>269</v>
      </c>
      <c r="B199" s="45">
        <v>207.332617</v>
      </c>
      <c r="C199" s="46">
        <v>207.27761699999999</v>
      </c>
      <c r="D199" s="46">
        <v>29.511722949999999</v>
      </c>
      <c r="E199" s="56">
        <f t="shared" ref="E199:E214" si="42">D199/C199</f>
        <v>0.14237776069183583</v>
      </c>
      <c r="F199" s="191">
        <v>28.183817999999999</v>
      </c>
      <c r="G199" s="192">
        <v>28.238817999999998</v>
      </c>
      <c r="H199" s="192">
        <v>0</v>
      </c>
      <c r="I199" s="193">
        <f t="shared" ref="I199" si="43">H199/G199</f>
        <v>0</v>
      </c>
    </row>
    <row r="200" spans="1:9" x14ac:dyDescent="0.25">
      <c r="A200" s="174" t="s">
        <v>257</v>
      </c>
      <c r="B200" s="45">
        <v>54.095967000000002</v>
      </c>
      <c r="C200" s="46">
        <v>54.095967000000002</v>
      </c>
      <c r="D200" s="46">
        <v>5.5434680199999997</v>
      </c>
      <c r="E200" s="53">
        <f t="shared" si="42"/>
        <v>0.10247470056316767</v>
      </c>
      <c r="F200" s="191">
        <v>29.9832</v>
      </c>
      <c r="G200" s="192">
        <v>29.9832</v>
      </c>
      <c r="H200" s="192">
        <v>2.0224796499999997</v>
      </c>
      <c r="I200" s="193">
        <f>H200/G200</f>
        <v>6.7453762440299894E-2</v>
      </c>
    </row>
    <row r="201" spans="1:9" x14ac:dyDescent="0.25">
      <c r="A201" s="169" t="s">
        <v>50</v>
      </c>
      <c r="B201" s="4">
        <v>0.89079900000000001</v>
      </c>
      <c r="C201" s="7">
        <v>0.89079900000000001</v>
      </c>
      <c r="D201" s="7">
        <v>2.707932E-2</v>
      </c>
      <c r="E201" s="53">
        <f t="shared" si="42"/>
        <v>3.0398911538966702E-2</v>
      </c>
      <c r="F201" s="59" t="s">
        <v>19</v>
      </c>
      <c r="G201" s="60" t="s">
        <v>19</v>
      </c>
      <c r="H201" s="60" t="s">
        <v>19</v>
      </c>
      <c r="I201" s="14" t="s">
        <v>19</v>
      </c>
    </row>
    <row r="202" spans="1:9" x14ac:dyDescent="0.25">
      <c r="A202" s="169" t="s">
        <v>258</v>
      </c>
      <c r="B202" s="4">
        <v>37.399543000000001</v>
      </c>
      <c r="C202" s="7">
        <v>37.399543000000001</v>
      </c>
      <c r="D202" s="7">
        <v>4.9732006799999997</v>
      </c>
      <c r="E202" s="53">
        <f t="shared" si="42"/>
        <v>0.13297490506769025</v>
      </c>
      <c r="F202" s="35">
        <v>16.561254999999999</v>
      </c>
      <c r="G202" s="36">
        <v>16.425353999999999</v>
      </c>
      <c r="H202" s="36">
        <v>0.87500594999999992</v>
      </c>
      <c r="I202" s="14">
        <f t="shared" ref="I202:I205" si="44">H202/G202</f>
        <v>5.3271664647227691E-2</v>
      </c>
    </row>
    <row r="203" spans="1:9" x14ac:dyDescent="0.25">
      <c r="A203" s="169" t="s">
        <v>54</v>
      </c>
      <c r="B203" s="4">
        <v>133.813106</v>
      </c>
      <c r="C203" s="7">
        <v>133.813106</v>
      </c>
      <c r="D203" s="7">
        <v>12.329850159999999</v>
      </c>
      <c r="E203" s="53">
        <f t="shared" si="42"/>
        <v>9.2142320947247114E-2</v>
      </c>
      <c r="F203" s="35">
        <v>187.75339299999999</v>
      </c>
      <c r="G203" s="36">
        <v>187.75339299999999</v>
      </c>
      <c r="H203" s="36">
        <v>24.47616798</v>
      </c>
      <c r="I203" s="14">
        <f t="shared" si="44"/>
        <v>0.130363385656631</v>
      </c>
    </row>
    <row r="204" spans="1:9" x14ac:dyDescent="0.25">
      <c r="A204" s="169" t="s">
        <v>259</v>
      </c>
      <c r="B204" s="4">
        <v>8.4538960000000003</v>
      </c>
      <c r="C204" s="7">
        <v>8.4538960000000003</v>
      </c>
      <c r="D204" s="7">
        <v>0.65773229</v>
      </c>
      <c r="E204" s="53">
        <f t="shared" si="42"/>
        <v>7.7802268918377979E-2</v>
      </c>
      <c r="F204" s="35">
        <v>77.292663000000005</v>
      </c>
      <c r="G204" s="36">
        <v>77.292663000000005</v>
      </c>
      <c r="H204" s="36">
        <v>0.48878809000000001</v>
      </c>
      <c r="I204" s="14">
        <f t="shared" si="44"/>
        <v>6.3238614252429104E-3</v>
      </c>
    </row>
    <row r="205" spans="1:9" x14ac:dyDescent="0.25">
      <c r="A205" s="169" t="s">
        <v>260</v>
      </c>
      <c r="B205" s="25">
        <v>1.3389340000000001</v>
      </c>
      <c r="C205" s="26">
        <v>1.3389340000000001</v>
      </c>
      <c r="D205" s="26">
        <v>0.17779971999999999</v>
      </c>
      <c r="E205" s="53">
        <f t="shared" si="42"/>
        <v>0.13279199721569546</v>
      </c>
      <c r="F205" s="25">
        <v>0.27900000000000003</v>
      </c>
      <c r="G205" s="26">
        <v>0.27900000000000003</v>
      </c>
      <c r="H205" s="26">
        <v>6.7186700000000004E-3</v>
      </c>
      <c r="I205" s="14">
        <f t="shared" si="44"/>
        <v>2.4081254480286737E-2</v>
      </c>
    </row>
    <row r="206" spans="1:9" x14ac:dyDescent="0.25">
      <c r="A206" s="169" t="s">
        <v>270</v>
      </c>
      <c r="B206" s="25">
        <v>2.9946999999999999</v>
      </c>
      <c r="C206" s="26">
        <v>2.9946999999999999</v>
      </c>
      <c r="D206" s="26">
        <v>0.30331012000000002</v>
      </c>
      <c r="E206" s="53">
        <f t="shared" si="42"/>
        <v>0.10128230540621766</v>
      </c>
      <c r="F206" s="71" t="s">
        <v>19</v>
      </c>
      <c r="G206" s="72" t="s">
        <v>19</v>
      </c>
      <c r="H206" s="72" t="s">
        <v>19</v>
      </c>
      <c r="I206" s="14" t="s">
        <v>19</v>
      </c>
    </row>
    <row r="207" spans="1:9" x14ac:dyDescent="0.25">
      <c r="A207" s="169" t="s">
        <v>271</v>
      </c>
      <c r="B207" s="25">
        <v>149.72724700000001</v>
      </c>
      <c r="C207" s="26">
        <v>149.72724700000001</v>
      </c>
      <c r="D207" s="26">
        <v>10.873273150000001</v>
      </c>
      <c r="E207" s="53">
        <f t="shared" si="42"/>
        <v>7.2620537463031029E-2</v>
      </c>
      <c r="F207" s="205">
        <v>185.49471199999999</v>
      </c>
      <c r="G207" s="206">
        <v>185.49471199999999</v>
      </c>
      <c r="H207" s="206">
        <v>8.0242005800000005</v>
      </c>
      <c r="I207" s="14">
        <f t="shared" ref="I207:I214" si="45">H207/G207</f>
        <v>4.3258379139131477E-2</v>
      </c>
    </row>
    <row r="208" spans="1:9" x14ac:dyDescent="0.25">
      <c r="A208" s="169" t="s">
        <v>261</v>
      </c>
      <c r="B208" s="4">
        <v>8.1997180000000007</v>
      </c>
      <c r="C208" s="7">
        <v>8.1997180000000007</v>
      </c>
      <c r="D208" s="7">
        <v>0.74392678000000001</v>
      </c>
      <c r="E208" s="53">
        <f t="shared" si="42"/>
        <v>9.0725898134545596E-2</v>
      </c>
      <c r="F208" s="35">
        <v>7.9877840000000004</v>
      </c>
      <c r="G208" s="36">
        <v>7.9877840000000004</v>
      </c>
      <c r="H208" s="36">
        <v>1.6525093899999999</v>
      </c>
      <c r="I208" s="14">
        <f t="shared" si="45"/>
        <v>0.20687957886692976</v>
      </c>
    </row>
    <row r="209" spans="1:9" x14ac:dyDescent="0.25">
      <c r="A209" s="169" t="s">
        <v>284</v>
      </c>
      <c r="B209" s="4">
        <v>62.51</v>
      </c>
      <c r="C209" s="7">
        <v>62.51</v>
      </c>
      <c r="D209" s="7">
        <v>3.5143020099999998</v>
      </c>
      <c r="E209" s="53">
        <f t="shared" si="42"/>
        <v>5.6219836986082225E-2</v>
      </c>
      <c r="F209" s="35">
        <v>268.41350899999998</v>
      </c>
      <c r="G209" s="36">
        <v>268.41350899999998</v>
      </c>
      <c r="H209" s="36">
        <v>0</v>
      </c>
      <c r="I209" s="14">
        <f t="shared" si="45"/>
        <v>0</v>
      </c>
    </row>
    <row r="210" spans="1:9" x14ac:dyDescent="0.25">
      <c r="A210" s="169" t="s">
        <v>96</v>
      </c>
      <c r="B210" s="4">
        <v>130.75391200000001</v>
      </c>
      <c r="C210" s="7">
        <v>130.64852400000001</v>
      </c>
      <c r="D210" s="7">
        <v>13.53283349</v>
      </c>
      <c r="E210" s="53">
        <f t="shared" si="42"/>
        <v>0.10358198528136452</v>
      </c>
      <c r="F210" s="35">
        <v>6.4237219999999997</v>
      </c>
      <c r="G210" s="36">
        <v>6.5291100000000002</v>
      </c>
      <c r="H210" s="36">
        <v>9.3097949999999999E-2</v>
      </c>
      <c r="I210" s="14">
        <f t="shared" si="45"/>
        <v>1.4258903587165785E-2</v>
      </c>
    </row>
    <row r="211" spans="1:9" x14ac:dyDescent="0.25">
      <c r="A211" s="169" t="s">
        <v>81</v>
      </c>
      <c r="B211" s="4">
        <v>111.71040000000001</v>
      </c>
      <c r="C211" s="7">
        <v>105.71040000000001</v>
      </c>
      <c r="D211" s="7">
        <v>5.25799751</v>
      </c>
      <c r="E211" s="53">
        <f t="shared" si="42"/>
        <v>4.9739642551726221E-2</v>
      </c>
      <c r="F211" s="35">
        <v>3.8921999999999999</v>
      </c>
      <c r="G211" s="36">
        <v>3.8921999999999999</v>
      </c>
      <c r="H211" s="36">
        <v>4.9131499999999998E-3</v>
      </c>
      <c r="I211" s="14">
        <f t="shared" si="45"/>
        <v>1.2623066646112737E-3</v>
      </c>
    </row>
    <row r="212" spans="1:9" x14ac:dyDescent="0.25">
      <c r="A212" s="169" t="s">
        <v>77</v>
      </c>
      <c r="B212" s="4">
        <v>27.018794</v>
      </c>
      <c r="C212" s="7">
        <v>27.018794</v>
      </c>
      <c r="D212" s="7">
        <v>1.92177383</v>
      </c>
      <c r="E212" s="53">
        <f t="shared" si="42"/>
        <v>7.1127298649969348E-2</v>
      </c>
      <c r="F212" s="35">
        <v>9.9732059999999993</v>
      </c>
      <c r="G212" s="36">
        <v>9.9732059999999993</v>
      </c>
      <c r="H212" s="36">
        <v>0.70222722999999998</v>
      </c>
      <c r="I212" s="14">
        <f t="shared" si="45"/>
        <v>7.0411383260307672E-2</v>
      </c>
    </row>
    <row r="213" spans="1:9" x14ac:dyDescent="0.25">
      <c r="A213" s="169" t="s">
        <v>262</v>
      </c>
      <c r="B213" s="4">
        <v>4.9959709999999999</v>
      </c>
      <c r="C213" s="7">
        <v>4.9767109999999999</v>
      </c>
      <c r="D213" s="7">
        <v>0.85779678000000004</v>
      </c>
      <c r="E213" s="53">
        <f t="shared" si="42"/>
        <v>0.17236218458335234</v>
      </c>
      <c r="F213" s="35">
        <v>1.4520599999999999</v>
      </c>
      <c r="G213" s="36">
        <v>1.47132</v>
      </c>
      <c r="H213" s="36">
        <v>0.15679100000000001</v>
      </c>
      <c r="I213" s="14">
        <f t="shared" si="45"/>
        <v>0.10656485332898351</v>
      </c>
    </row>
    <row r="214" spans="1:9" ht="15.75" thickBot="1" x14ac:dyDescent="0.3">
      <c r="A214" s="169" t="s">
        <v>263</v>
      </c>
      <c r="B214" s="41">
        <v>48.542974000000001</v>
      </c>
      <c r="C214" s="42">
        <v>46.452966000000004</v>
      </c>
      <c r="D214" s="42">
        <v>6.4435221399999998</v>
      </c>
      <c r="E214" s="54">
        <f t="shared" si="42"/>
        <v>0.13871067220982186</v>
      </c>
      <c r="F214" s="199">
        <v>10.637404</v>
      </c>
      <c r="G214" s="200">
        <v>12.727411999999999</v>
      </c>
      <c r="H214" s="200">
        <v>6.6880808299999996</v>
      </c>
      <c r="I214" s="190">
        <f t="shared" si="45"/>
        <v>0.52548631489261133</v>
      </c>
    </row>
    <row r="215" spans="1:9" ht="15.75" thickBot="1" x14ac:dyDescent="0.3">
      <c r="A215" s="27" t="s">
        <v>287</v>
      </c>
      <c r="B215" s="194">
        <f>SUM(B216:B223)</f>
        <v>655.10598700000003</v>
      </c>
      <c r="C215" s="195">
        <f t="shared" ref="C215:D215" si="46">SUM(C216:C223)</f>
        <v>655.07683099999997</v>
      </c>
      <c r="D215" s="195">
        <f t="shared" si="46"/>
        <v>110.08428964999999</v>
      </c>
      <c r="E215" s="196">
        <f>D215/C215</f>
        <v>0.16804790589517887</v>
      </c>
      <c r="F215" s="198">
        <f>SUM(F216:F223)</f>
        <v>2475.9225489999999</v>
      </c>
      <c r="G215" s="197">
        <f t="shared" ref="G215:H215" si="47">SUM(G216:G223)</f>
        <v>2475.9517050000004</v>
      </c>
      <c r="H215" s="197">
        <f t="shared" si="47"/>
        <v>374.44378691999998</v>
      </c>
      <c r="I215" s="196">
        <f>H215/G215</f>
        <v>0.15123226602677209</v>
      </c>
    </row>
    <row r="216" spans="1:9" x14ac:dyDescent="0.25">
      <c r="A216" s="169" t="s">
        <v>264</v>
      </c>
      <c r="B216" s="45">
        <v>20.573</v>
      </c>
      <c r="C216" s="46">
        <v>20.543844</v>
      </c>
      <c r="D216" s="46">
        <v>2.6743588599999999</v>
      </c>
      <c r="E216" s="56">
        <f t="shared" ref="E216:E223" si="48">D216/C216</f>
        <v>0.13017811369673563</v>
      </c>
      <c r="F216" s="201">
        <v>1.5</v>
      </c>
      <c r="G216" s="202">
        <v>1.529156</v>
      </c>
      <c r="H216" s="202">
        <v>6.1769730000000002E-2</v>
      </c>
      <c r="I216" s="193">
        <f t="shared" ref="I216:I217" si="49">H216/G216</f>
        <v>4.039465561394652E-2</v>
      </c>
    </row>
    <row r="217" spans="1:9" x14ac:dyDescent="0.25">
      <c r="A217" s="169" t="s">
        <v>194</v>
      </c>
      <c r="B217" s="4">
        <v>6.6068290000000003</v>
      </c>
      <c r="C217" s="7">
        <v>6.6068290000000003</v>
      </c>
      <c r="D217" s="7">
        <v>0.74926158999999992</v>
      </c>
      <c r="E217" s="53">
        <f t="shared" si="48"/>
        <v>0.11340714130788006</v>
      </c>
      <c r="F217" s="5">
        <v>0.96389400000000003</v>
      </c>
      <c r="G217" s="6">
        <v>0.96389400000000003</v>
      </c>
      <c r="H217" s="6">
        <v>1.35075E-3</v>
      </c>
      <c r="I217" s="14">
        <f t="shared" si="49"/>
        <v>1.4013470360848806E-3</v>
      </c>
    </row>
    <row r="218" spans="1:9" x14ac:dyDescent="0.25">
      <c r="A218" s="169" t="s">
        <v>265</v>
      </c>
      <c r="B218" s="4">
        <v>24.41047</v>
      </c>
      <c r="C218" s="7">
        <v>24.41047</v>
      </c>
      <c r="D218" s="7">
        <v>3.3091267700000002</v>
      </c>
      <c r="E218" s="53">
        <f t="shared" si="48"/>
        <v>0.13556178025249002</v>
      </c>
      <c r="F218" s="5">
        <v>47.988819999999997</v>
      </c>
      <c r="G218" s="6">
        <v>47.988819999999997</v>
      </c>
      <c r="H218" s="6">
        <v>8.8006271700000003</v>
      </c>
      <c r="I218" s="14">
        <f>H218/G218</f>
        <v>0.18338911375607903</v>
      </c>
    </row>
    <row r="219" spans="1:9" x14ac:dyDescent="0.25">
      <c r="A219" s="176" t="s">
        <v>266</v>
      </c>
      <c r="B219" s="4">
        <v>9.4709000000000003</v>
      </c>
      <c r="C219" s="7">
        <v>9.4709000000000003</v>
      </c>
      <c r="D219" s="7">
        <v>0.93488273</v>
      </c>
      <c r="E219" s="53">
        <f t="shared" si="48"/>
        <v>9.8711076032900774E-2</v>
      </c>
      <c r="F219" s="5">
        <v>5.5</v>
      </c>
      <c r="G219" s="6">
        <v>5.5</v>
      </c>
      <c r="H219" s="6">
        <v>1.10531E-2</v>
      </c>
      <c r="I219" s="14">
        <f>H219/G219</f>
        <v>2.0096545454545453E-3</v>
      </c>
    </row>
    <row r="220" spans="1:9" x14ac:dyDescent="0.25">
      <c r="A220" s="176" t="s">
        <v>272</v>
      </c>
      <c r="B220" s="4">
        <v>330.5899</v>
      </c>
      <c r="C220" s="7">
        <v>330.5899</v>
      </c>
      <c r="D220" s="7">
        <v>55.457408999999998</v>
      </c>
      <c r="E220" s="53">
        <f t="shared" si="48"/>
        <v>0.16775288355754364</v>
      </c>
      <c r="F220" s="5">
        <v>1673.1657</v>
      </c>
      <c r="G220" s="6">
        <v>1673.1657</v>
      </c>
      <c r="H220" s="6">
        <v>245.85326599999999</v>
      </c>
      <c r="I220" s="14">
        <f t="shared" ref="I220:I221" si="50">H220/G220</f>
        <v>0.14693898279172229</v>
      </c>
    </row>
    <row r="221" spans="1:9" x14ac:dyDescent="0.25">
      <c r="A221" s="176" t="s">
        <v>273</v>
      </c>
      <c r="B221" s="4">
        <v>251.415131</v>
      </c>
      <c r="C221" s="7">
        <v>251.415131</v>
      </c>
      <c r="D221" s="7">
        <v>45.497639999999997</v>
      </c>
      <c r="E221" s="53">
        <f t="shared" si="48"/>
        <v>0.18096619650151444</v>
      </c>
      <c r="F221" s="5">
        <v>743.42366500000003</v>
      </c>
      <c r="G221" s="6">
        <v>743.42366500000003</v>
      </c>
      <c r="H221" s="6">
        <v>119.109775</v>
      </c>
      <c r="I221" s="14">
        <f t="shared" si="50"/>
        <v>0.1602178954042309</v>
      </c>
    </row>
    <row r="222" spans="1:9" x14ac:dyDescent="0.25">
      <c r="A222" s="177" t="s">
        <v>267</v>
      </c>
      <c r="B222" s="4">
        <v>6.3026299999999997</v>
      </c>
      <c r="C222" s="7">
        <v>6.3026299999999997</v>
      </c>
      <c r="D222" s="7">
        <v>0.69168103000000003</v>
      </c>
      <c r="E222" s="53">
        <f t="shared" si="48"/>
        <v>0.10974482557281644</v>
      </c>
      <c r="F222" s="5">
        <v>9.7369999999999998E-2</v>
      </c>
      <c r="G222" s="6">
        <v>9.7369999999999998E-2</v>
      </c>
      <c r="H222" s="6">
        <v>0</v>
      </c>
      <c r="I222" s="14">
        <f>H222/G222</f>
        <v>0</v>
      </c>
    </row>
    <row r="223" spans="1:9" ht="15.75" thickBot="1" x14ac:dyDescent="0.3">
      <c r="A223" s="178" t="s">
        <v>268</v>
      </c>
      <c r="B223" s="43">
        <v>5.7371270000000001</v>
      </c>
      <c r="C223" s="44">
        <v>5.7371270000000001</v>
      </c>
      <c r="D223" s="44">
        <v>0.76992967000000001</v>
      </c>
      <c r="E223" s="55">
        <f t="shared" si="48"/>
        <v>0.13420125962001539</v>
      </c>
      <c r="F223" s="37">
        <v>3.2831000000000001</v>
      </c>
      <c r="G223" s="38">
        <v>3.2831000000000001</v>
      </c>
      <c r="H223" s="38">
        <v>0.60594517000000003</v>
      </c>
      <c r="I223" s="24">
        <f t="shared" ref="I223" si="51">H223/G223</f>
        <v>0.18456494471688342</v>
      </c>
    </row>
    <row r="224" spans="1:9" x14ac:dyDescent="0.25">
      <c r="A224" s="254" t="s">
        <v>201</v>
      </c>
      <c r="B224" s="254"/>
      <c r="C224" s="254"/>
      <c r="D224" s="254"/>
      <c r="E224" s="254"/>
      <c r="F224" s="254"/>
      <c r="G224" s="254"/>
      <c r="H224" s="254"/>
      <c r="I224" s="254"/>
    </row>
    <row r="225" spans="1:9" x14ac:dyDescent="0.25">
      <c r="A225" s="238" t="s">
        <v>203</v>
      </c>
      <c r="B225" s="239"/>
      <c r="C225" s="239"/>
      <c r="D225" s="239"/>
      <c r="E225" s="239"/>
      <c r="F225" s="239"/>
      <c r="G225" s="239"/>
      <c r="H225" s="239"/>
      <c r="I225" s="239"/>
    </row>
    <row r="226" spans="1:9" x14ac:dyDescent="0.25">
      <c r="A226" s="255"/>
      <c r="B226" s="255"/>
      <c r="C226" s="255"/>
      <c r="D226" s="255"/>
      <c r="E226" s="255"/>
      <c r="F226" s="255"/>
      <c r="G226" s="255"/>
      <c r="H226" s="255"/>
      <c r="I226" s="255"/>
    </row>
    <row r="227" spans="1:9" x14ac:dyDescent="0.25">
      <c r="A227" s="244" t="s">
        <v>0</v>
      </c>
      <c r="B227" s="244"/>
      <c r="C227" s="244"/>
      <c r="D227" s="244"/>
      <c r="E227" s="244"/>
      <c r="F227" s="244"/>
      <c r="G227" s="244"/>
      <c r="H227" s="244"/>
      <c r="I227" s="244"/>
    </row>
    <row r="228" spans="1:9" x14ac:dyDescent="0.25">
      <c r="A228" s="244" t="s">
        <v>1</v>
      </c>
      <c r="B228" s="244"/>
      <c r="C228" s="244"/>
      <c r="D228" s="244"/>
      <c r="E228" s="244"/>
      <c r="F228" s="244"/>
      <c r="G228" s="244"/>
      <c r="H228" s="244"/>
      <c r="I228" s="244"/>
    </row>
    <row r="229" spans="1:9" x14ac:dyDescent="0.25">
      <c r="A229" s="245" t="s">
        <v>200</v>
      </c>
      <c r="B229" s="245"/>
      <c r="C229" s="245"/>
      <c r="D229" s="245"/>
      <c r="E229" s="245"/>
      <c r="F229" s="245"/>
      <c r="G229" s="245"/>
      <c r="H229" s="245"/>
      <c r="I229" s="245"/>
    </row>
    <row r="230" spans="1:9" x14ac:dyDescent="0.25">
      <c r="A230" s="245" t="s">
        <v>274</v>
      </c>
      <c r="B230" s="245"/>
      <c r="C230" s="245"/>
      <c r="D230" s="245"/>
      <c r="E230" s="245"/>
      <c r="F230" s="245"/>
      <c r="G230" s="245"/>
      <c r="H230" s="245"/>
      <c r="I230" s="245"/>
    </row>
    <row r="231" spans="1:9" x14ac:dyDescent="0.25">
      <c r="A231" s="245" t="s">
        <v>295</v>
      </c>
      <c r="B231" s="245"/>
      <c r="C231" s="245"/>
      <c r="D231" s="245"/>
      <c r="E231" s="245"/>
      <c r="F231" s="245"/>
      <c r="G231" s="245"/>
      <c r="H231" s="245"/>
      <c r="I231" s="245"/>
    </row>
    <row r="232" spans="1:9" x14ac:dyDescent="0.25">
      <c r="A232" s="246" t="s">
        <v>2</v>
      </c>
      <c r="B232" s="246"/>
      <c r="C232" s="246"/>
      <c r="D232" s="246"/>
      <c r="E232" s="246"/>
      <c r="F232" s="246"/>
      <c r="G232" s="246"/>
      <c r="H232" s="246"/>
      <c r="I232" s="246"/>
    </row>
    <row r="233" spans="1:9" ht="6" customHeight="1" thickBot="1" x14ac:dyDescent="0.3">
      <c r="A233" s="253"/>
      <c r="B233" s="253"/>
      <c r="C233" s="253"/>
      <c r="D233" s="253"/>
      <c r="E233" s="253"/>
      <c r="F233" s="253"/>
      <c r="G233" s="253"/>
      <c r="H233" s="253"/>
      <c r="I233" s="253"/>
    </row>
    <row r="234" spans="1:9" x14ac:dyDescent="0.25">
      <c r="A234" s="247" t="s">
        <v>3</v>
      </c>
      <c r="B234" s="249" t="s">
        <v>4</v>
      </c>
      <c r="C234" s="250"/>
      <c r="D234" s="250"/>
      <c r="E234" s="251"/>
      <c r="F234" s="249" t="s">
        <v>5</v>
      </c>
      <c r="G234" s="250"/>
      <c r="H234" s="250"/>
      <c r="I234" s="252"/>
    </row>
    <row r="235" spans="1:9" ht="30.75" thickBot="1" x14ac:dyDescent="0.3">
      <c r="A235" s="248"/>
      <c r="B235" s="207" t="s">
        <v>6</v>
      </c>
      <c r="C235" s="208" t="s">
        <v>7</v>
      </c>
      <c r="D235" s="208" t="s">
        <v>8</v>
      </c>
      <c r="E235" s="209" t="s">
        <v>9</v>
      </c>
      <c r="F235" s="210" t="s">
        <v>6</v>
      </c>
      <c r="G235" s="208" t="s">
        <v>7</v>
      </c>
      <c r="H235" s="208" t="s">
        <v>8</v>
      </c>
      <c r="I235" s="211" t="s">
        <v>9</v>
      </c>
    </row>
    <row r="236" spans="1:9" ht="15.75" thickBot="1" x14ac:dyDescent="0.3">
      <c r="A236" s="68" t="s">
        <v>91</v>
      </c>
      <c r="B236" s="213">
        <f>B238+B268+B311+B328</f>
        <v>16762.121198000001</v>
      </c>
      <c r="C236" s="214">
        <f t="shared" ref="C236:D236" si="52">C238+C268+C311+C328</f>
        <v>16725.213065</v>
      </c>
      <c r="D236" s="214">
        <f t="shared" si="52"/>
        <v>3518.8753205199996</v>
      </c>
      <c r="E236" s="215">
        <f>D236/C236</f>
        <v>0.21039345249859748</v>
      </c>
      <c r="F236" s="187">
        <f>F238+F268+F311+F328</f>
        <v>8532.6303919999991</v>
      </c>
      <c r="G236" s="188">
        <f t="shared" ref="G236:H236" si="53">G238+G268+G311+G328</f>
        <v>8571.9413660000009</v>
      </c>
      <c r="H236" s="188">
        <f t="shared" si="53"/>
        <v>1550.3195135399997</v>
      </c>
      <c r="I236" s="189">
        <f>H236/G236</f>
        <v>0.18085978978918735</v>
      </c>
    </row>
    <row r="237" spans="1:9" ht="15.75" thickBot="1" x14ac:dyDescent="0.3">
      <c r="A237" s="186" t="s">
        <v>10</v>
      </c>
      <c r="B237" s="218">
        <f>B238+B268+B311+B328-B312-B319-B320-B333-B334</f>
        <v>15820.061603000002</v>
      </c>
      <c r="C237" s="219">
        <f t="shared" ref="C237:D237" si="54">C238+C268+C311+C328-C312-C319-C320-C333-C334</f>
        <v>15783.20847</v>
      </c>
      <c r="D237" s="219">
        <f t="shared" si="54"/>
        <v>3313.9507917800006</v>
      </c>
      <c r="E237" s="66">
        <f>D237/C237</f>
        <v>0.20996686434694231</v>
      </c>
      <c r="F237" s="212">
        <f>F238+F268+F311+F328-F275-F312-F320-F333-F334</f>
        <v>4287.5889799999986</v>
      </c>
      <c r="G237" s="212">
        <f t="shared" ref="G237:H237" si="55">G238+G268+G311+G328-G275-G312-G320-G333-G334</f>
        <v>4326.844954000002</v>
      </c>
      <c r="H237" s="212">
        <f t="shared" si="55"/>
        <v>1011.7336944599999</v>
      </c>
      <c r="I237" s="32">
        <f>H237/G237</f>
        <v>0.23382712004151918</v>
      </c>
    </row>
    <row r="238" spans="1:9" ht="15.75" thickBot="1" x14ac:dyDescent="0.3">
      <c r="A238" s="70" t="s">
        <v>11</v>
      </c>
      <c r="B238" s="216">
        <f>SUM(B239:B267)</f>
        <v>9447.7875329999988</v>
      </c>
      <c r="C238" s="62">
        <f>SUM(C239:C267)</f>
        <v>9433.0440920000001</v>
      </c>
      <c r="D238" s="62">
        <f>SUM(D239:D267)</f>
        <v>2136.7594546099999</v>
      </c>
      <c r="E238" s="217">
        <f>D238/C238</f>
        <v>0.22651854838907712</v>
      </c>
      <c r="F238" s="12">
        <f>SUM(F239:F267)</f>
        <v>2250.9244950000002</v>
      </c>
      <c r="G238" s="13">
        <f>SUM(G239:G267)</f>
        <v>2269.9317910000004</v>
      </c>
      <c r="H238" s="13">
        <f>SUM(H239:H267)</f>
        <v>644.89351949999991</v>
      </c>
      <c r="I238" s="20">
        <f>H238/G238</f>
        <v>0.28410259817362055</v>
      </c>
    </row>
    <row r="239" spans="1:9" x14ac:dyDescent="0.25">
      <c r="A239" s="168" t="s">
        <v>13</v>
      </c>
      <c r="B239" s="39">
        <v>135.02112399999999</v>
      </c>
      <c r="C239" s="40">
        <v>170.715124</v>
      </c>
      <c r="D239" s="40">
        <v>28.37234686</v>
      </c>
      <c r="E239" s="52">
        <f>D239/C239</f>
        <v>0.1661970316115636</v>
      </c>
      <c r="F239" s="33">
        <v>8.9343920000000008</v>
      </c>
      <c r="G239" s="34">
        <v>9.7803920000000009</v>
      </c>
      <c r="H239" s="34">
        <v>0.83269283999999999</v>
      </c>
      <c r="I239" s="21">
        <f>H239/G239</f>
        <v>8.5139004653392206E-2</v>
      </c>
    </row>
    <row r="240" spans="1:9" x14ac:dyDescent="0.25">
      <c r="A240" s="169" t="s">
        <v>15</v>
      </c>
      <c r="B240" s="4">
        <v>146.739915</v>
      </c>
      <c r="C240" s="7">
        <v>147.56050999999999</v>
      </c>
      <c r="D240" s="7">
        <v>25.62475353</v>
      </c>
      <c r="E240" s="53">
        <f>D240/C240</f>
        <v>0.17365590244978146</v>
      </c>
      <c r="F240" s="35">
        <v>4.1927849999999998</v>
      </c>
      <c r="G240" s="36">
        <v>4.1927849999999998</v>
      </c>
      <c r="H240" s="36">
        <v>0.38403315000000005</v>
      </c>
      <c r="I240" s="14">
        <f>H240/G240</f>
        <v>9.1593809365374104E-2</v>
      </c>
    </row>
    <row r="241" spans="1:9" x14ac:dyDescent="0.25">
      <c r="A241" s="169" t="s">
        <v>24</v>
      </c>
      <c r="B241" s="4">
        <v>149.06460100000001</v>
      </c>
      <c r="C241" s="7">
        <v>148.70739</v>
      </c>
      <c r="D241" s="7">
        <v>31.871691350000003</v>
      </c>
      <c r="E241" s="53">
        <f t="shared" ref="E241:E262" si="56">D241/C241</f>
        <v>0.21432486542867843</v>
      </c>
      <c r="F241" s="35">
        <v>69.082545999999994</v>
      </c>
      <c r="G241" s="36">
        <v>69.745580000000004</v>
      </c>
      <c r="H241" s="36">
        <v>12.610559240000001</v>
      </c>
      <c r="I241" s="14">
        <f t="shared" ref="I241:I253" si="57">H241/G241</f>
        <v>0.18080800589800816</v>
      </c>
    </row>
    <row r="242" spans="1:9" x14ac:dyDescent="0.25">
      <c r="A242" s="169" t="s">
        <v>210</v>
      </c>
      <c r="B242" s="4">
        <v>63.263846999999998</v>
      </c>
      <c r="C242" s="7">
        <v>63.524850999999998</v>
      </c>
      <c r="D242" s="7">
        <v>17.72512931</v>
      </c>
      <c r="E242" s="53">
        <f t="shared" si="56"/>
        <v>0.27902669633967342</v>
      </c>
      <c r="F242" s="35">
        <v>5.3211310000000003</v>
      </c>
      <c r="G242" s="36">
        <v>5.4326309999999998</v>
      </c>
      <c r="H242" s="36">
        <v>0.81163879000000005</v>
      </c>
      <c r="I242" s="14">
        <f t="shared" si="57"/>
        <v>0.1494006844933882</v>
      </c>
    </row>
    <row r="243" spans="1:9" x14ac:dyDescent="0.25">
      <c r="A243" s="170" t="s">
        <v>211</v>
      </c>
      <c r="B243" s="4">
        <v>1605.1146980000001</v>
      </c>
      <c r="C243" s="7">
        <v>1609.7225109999999</v>
      </c>
      <c r="D243" s="7">
        <v>377.47917251999996</v>
      </c>
      <c r="E243" s="53">
        <f t="shared" si="56"/>
        <v>0.2344995301615683</v>
      </c>
      <c r="F243" s="35">
        <v>167.67644200000001</v>
      </c>
      <c r="G243" s="36">
        <v>168.68633399999999</v>
      </c>
      <c r="H243" s="36">
        <v>40.242375500000001</v>
      </c>
      <c r="I243" s="14">
        <f t="shared" si="57"/>
        <v>0.23856334147376754</v>
      </c>
    </row>
    <row r="244" spans="1:9" x14ac:dyDescent="0.25">
      <c r="A244" s="171" t="s">
        <v>212</v>
      </c>
      <c r="B244" s="4">
        <v>25.482987999999999</v>
      </c>
      <c r="C244" s="7">
        <v>25.482987999999999</v>
      </c>
      <c r="D244" s="7">
        <v>6.35351249</v>
      </c>
      <c r="E244" s="53">
        <f t="shared" si="56"/>
        <v>0.24932368566825838</v>
      </c>
      <c r="F244" s="35">
        <v>3.9662000000000002</v>
      </c>
      <c r="G244" s="36">
        <v>3.9662000000000002</v>
      </c>
      <c r="H244" s="36">
        <v>1.6652114199999999</v>
      </c>
      <c r="I244" s="14">
        <f t="shared" si="57"/>
        <v>0.41985059250668139</v>
      </c>
    </row>
    <row r="245" spans="1:9" x14ac:dyDescent="0.25">
      <c r="A245" s="171" t="s">
        <v>213</v>
      </c>
      <c r="B245" s="4">
        <v>30.951138</v>
      </c>
      <c r="C245" s="7">
        <v>30.951138</v>
      </c>
      <c r="D245" s="7">
        <v>7.6952453200000006</v>
      </c>
      <c r="E245" s="53">
        <f t="shared" si="56"/>
        <v>0.24862560206994652</v>
      </c>
      <c r="F245" s="35">
        <v>423.285684</v>
      </c>
      <c r="G245" s="36">
        <v>423.285684</v>
      </c>
      <c r="H245" s="36">
        <v>65.528958700000004</v>
      </c>
      <c r="I245" s="14">
        <f t="shared" si="57"/>
        <v>0.15481024087741177</v>
      </c>
    </row>
    <row r="246" spans="1:9" x14ac:dyDescent="0.25">
      <c r="A246" s="169" t="s">
        <v>214</v>
      </c>
      <c r="B246" s="4">
        <v>66.098645000000005</v>
      </c>
      <c r="C246" s="7">
        <v>66.098645000000005</v>
      </c>
      <c r="D246" s="7">
        <v>14.82591255</v>
      </c>
      <c r="E246" s="53">
        <f t="shared" si="56"/>
        <v>0.22429979540427794</v>
      </c>
      <c r="F246" s="35">
        <v>116.89353</v>
      </c>
      <c r="G246" s="36">
        <v>116.90648400000001</v>
      </c>
      <c r="H246" s="36">
        <v>16.87013387</v>
      </c>
      <c r="I246" s="14">
        <f t="shared" si="57"/>
        <v>0.14430451838753441</v>
      </c>
    </row>
    <row r="247" spans="1:9" x14ac:dyDescent="0.25">
      <c r="A247" s="171" t="s">
        <v>215</v>
      </c>
      <c r="B247" s="4">
        <v>1268.258478</v>
      </c>
      <c r="C247" s="7">
        <v>1266.524694</v>
      </c>
      <c r="D247" s="7">
        <v>347.4736886</v>
      </c>
      <c r="E247" s="53">
        <f t="shared" si="56"/>
        <v>0.27435208349755241</v>
      </c>
      <c r="F247" s="35">
        <v>439.19829499999997</v>
      </c>
      <c r="G247" s="36">
        <v>449.56015400000001</v>
      </c>
      <c r="H247" s="36">
        <v>120.83863056</v>
      </c>
      <c r="I247" s="14">
        <f t="shared" si="57"/>
        <v>0.26879301798619809</v>
      </c>
    </row>
    <row r="248" spans="1:9" x14ac:dyDescent="0.25">
      <c r="A248" s="172" t="s">
        <v>216</v>
      </c>
      <c r="B248" s="4">
        <v>33.359321999999999</v>
      </c>
      <c r="C248" s="7">
        <v>33.359321999999999</v>
      </c>
      <c r="D248" s="7">
        <v>7.8937399699999995</v>
      </c>
      <c r="E248" s="53">
        <f t="shared" si="56"/>
        <v>0.23662770993966842</v>
      </c>
      <c r="F248" s="35">
        <v>2.9409000000000001</v>
      </c>
      <c r="G248" s="36">
        <v>2.9409000000000001</v>
      </c>
      <c r="H248" s="36">
        <v>0.45029079</v>
      </c>
      <c r="I248" s="14">
        <f t="shared" si="57"/>
        <v>0.15311326124655716</v>
      </c>
    </row>
    <row r="249" spans="1:9" x14ac:dyDescent="0.25">
      <c r="A249" s="172" t="s">
        <v>217</v>
      </c>
      <c r="B249" s="4">
        <v>15.777279999999999</v>
      </c>
      <c r="C249" s="7">
        <v>15.777279999999999</v>
      </c>
      <c r="D249" s="7">
        <v>3.3056873599999999</v>
      </c>
      <c r="E249" s="53">
        <f t="shared" si="56"/>
        <v>0.20952200632808696</v>
      </c>
      <c r="F249" s="35">
        <v>158.458932</v>
      </c>
      <c r="G249" s="36">
        <v>158.458932</v>
      </c>
      <c r="H249" s="36">
        <v>60.526221939999999</v>
      </c>
      <c r="I249" s="14">
        <f t="shared" si="57"/>
        <v>0.3819678775823126</v>
      </c>
    </row>
    <row r="250" spans="1:9" x14ac:dyDescent="0.25">
      <c r="A250" s="172" t="s">
        <v>218</v>
      </c>
      <c r="B250" s="4">
        <v>585.095056</v>
      </c>
      <c r="C250" s="7">
        <v>547.61782500000004</v>
      </c>
      <c r="D250" s="7">
        <v>65.31704732</v>
      </c>
      <c r="E250" s="53">
        <f t="shared" si="56"/>
        <v>0.11927487444368706</v>
      </c>
      <c r="F250" s="35">
        <v>90.747539000000003</v>
      </c>
      <c r="G250" s="36">
        <v>91.113816</v>
      </c>
      <c r="H250" s="36">
        <v>7.0132105599999992</v>
      </c>
      <c r="I250" s="14">
        <f t="shared" si="57"/>
        <v>7.6971977114864767E-2</v>
      </c>
    </row>
    <row r="251" spans="1:9" x14ac:dyDescent="0.25">
      <c r="A251" s="172" t="s">
        <v>219</v>
      </c>
      <c r="B251" s="4">
        <v>102.434926</v>
      </c>
      <c r="C251" s="7">
        <v>103.144121</v>
      </c>
      <c r="D251" s="7">
        <v>17.553698000000001</v>
      </c>
      <c r="E251" s="53">
        <f t="shared" si="56"/>
        <v>0.17018612238694633</v>
      </c>
      <c r="F251" s="35">
        <v>16.206828999999999</v>
      </c>
      <c r="G251" s="36">
        <v>17.147978999999999</v>
      </c>
      <c r="H251" s="36">
        <v>1.8423554199999999</v>
      </c>
      <c r="I251" s="14">
        <f t="shared" si="57"/>
        <v>0.10743863285580184</v>
      </c>
    </row>
    <row r="252" spans="1:9" x14ac:dyDescent="0.25">
      <c r="A252" s="172" t="s">
        <v>220</v>
      </c>
      <c r="B252" s="4">
        <v>814.38491099999999</v>
      </c>
      <c r="C252" s="7">
        <v>810.37132799999995</v>
      </c>
      <c r="D252" s="7">
        <v>200.94411675999999</v>
      </c>
      <c r="E252" s="53">
        <f t="shared" si="56"/>
        <v>0.24796548176985847</v>
      </c>
      <c r="F252" s="35">
        <v>32.685093999999999</v>
      </c>
      <c r="G252" s="36">
        <v>35.784565000000001</v>
      </c>
      <c r="H252" s="36">
        <v>10.553497910000001</v>
      </c>
      <c r="I252" s="14">
        <f t="shared" si="57"/>
        <v>0.29491759673479334</v>
      </c>
    </row>
    <row r="253" spans="1:9" x14ac:dyDescent="0.25">
      <c r="A253" s="172" t="s">
        <v>221</v>
      </c>
      <c r="B253" s="4">
        <v>28.016562</v>
      </c>
      <c r="C253" s="7">
        <v>27.819251000000001</v>
      </c>
      <c r="D253" s="7">
        <v>6.0569598099999995</v>
      </c>
      <c r="E253" s="53">
        <f t="shared" si="56"/>
        <v>0.21772548117848317</v>
      </c>
      <c r="F253" s="35">
        <v>652.33633999999995</v>
      </c>
      <c r="G253" s="36">
        <v>652.373651</v>
      </c>
      <c r="H253" s="36">
        <v>294.79684707000001</v>
      </c>
      <c r="I253" s="14">
        <f t="shared" si="57"/>
        <v>0.45188343615367754</v>
      </c>
    </row>
    <row r="254" spans="1:9" x14ac:dyDescent="0.25">
      <c r="A254" s="172" t="s">
        <v>30</v>
      </c>
      <c r="B254" s="4">
        <v>2.6469969999999998</v>
      </c>
      <c r="C254" s="7">
        <v>3.3969969999999998</v>
      </c>
      <c r="D254" s="7">
        <v>0.63024655000000007</v>
      </c>
      <c r="E254" s="53">
        <f t="shared" si="56"/>
        <v>0.18553049943818029</v>
      </c>
      <c r="F254" s="5" t="s">
        <v>19</v>
      </c>
      <c r="G254" s="6" t="s">
        <v>19</v>
      </c>
      <c r="H254" s="6" t="s">
        <v>19</v>
      </c>
      <c r="I254" s="14" t="s">
        <v>19</v>
      </c>
    </row>
    <row r="255" spans="1:9" x14ac:dyDescent="0.25">
      <c r="A255" s="169" t="s">
        <v>222</v>
      </c>
      <c r="B255" s="4">
        <v>41.711987000000001</v>
      </c>
      <c r="C255" s="7">
        <v>41.711987000000001</v>
      </c>
      <c r="D255" s="7">
        <v>9.6349350700000009</v>
      </c>
      <c r="E255" s="53">
        <f t="shared" si="56"/>
        <v>0.23098719967476017</v>
      </c>
      <c r="F255" s="35">
        <v>13.764303</v>
      </c>
      <c r="G255" s="36">
        <v>13.764303</v>
      </c>
      <c r="H255" s="36">
        <v>2.7917964500000001</v>
      </c>
      <c r="I255" s="14">
        <f t="shared" ref="I255:I260" si="58">H255/G255</f>
        <v>0.20282875565875003</v>
      </c>
    </row>
    <row r="256" spans="1:9" x14ac:dyDescent="0.25">
      <c r="A256" s="169" t="s">
        <v>223</v>
      </c>
      <c r="B256" s="4">
        <v>25.769445000000001</v>
      </c>
      <c r="C256" s="7">
        <v>22.353279000000001</v>
      </c>
      <c r="D256" s="7">
        <v>8.4145128800000002</v>
      </c>
      <c r="E256" s="53">
        <f t="shared" si="56"/>
        <v>0.37643304501321706</v>
      </c>
      <c r="F256" s="35">
        <v>16.50788</v>
      </c>
      <c r="G256" s="36">
        <v>17.88288</v>
      </c>
      <c r="H256" s="36">
        <v>3.9352687299999998</v>
      </c>
      <c r="I256" s="14">
        <f t="shared" si="58"/>
        <v>0.22005788385316011</v>
      </c>
    </row>
    <row r="257" spans="1:9" x14ac:dyDescent="0.25">
      <c r="A257" s="172" t="s">
        <v>22</v>
      </c>
      <c r="B257" s="4">
        <v>190.625665</v>
      </c>
      <c r="C257" s="7">
        <v>205.625665</v>
      </c>
      <c r="D257" s="7">
        <v>45.687950170000001</v>
      </c>
      <c r="E257" s="53">
        <f t="shared" si="56"/>
        <v>0.22218992055296211</v>
      </c>
      <c r="F257" s="35">
        <v>14.985238000000001</v>
      </c>
      <c r="G257" s="36">
        <v>14.985238000000001</v>
      </c>
      <c r="H257" s="36">
        <v>1.8415902800000001</v>
      </c>
      <c r="I257" s="14">
        <f t="shared" si="58"/>
        <v>0.12289362905013587</v>
      </c>
    </row>
    <row r="258" spans="1:9" x14ac:dyDescent="0.25">
      <c r="A258" s="172" t="s">
        <v>26</v>
      </c>
      <c r="B258" s="4">
        <v>200.13243499999999</v>
      </c>
      <c r="C258" s="7">
        <v>200.057435</v>
      </c>
      <c r="D258" s="7">
        <v>46.529443790000002</v>
      </c>
      <c r="E258" s="53">
        <f t="shared" si="56"/>
        <v>0.23258042766568512</v>
      </c>
      <c r="F258" s="5">
        <v>6.943263</v>
      </c>
      <c r="G258" s="6">
        <v>6.943263</v>
      </c>
      <c r="H258" s="6">
        <v>0.9458541800000001</v>
      </c>
      <c r="I258" s="14">
        <f t="shared" si="58"/>
        <v>0.13622617780717799</v>
      </c>
    </row>
    <row r="259" spans="1:9" x14ac:dyDescent="0.25">
      <c r="A259" s="169" t="s">
        <v>25</v>
      </c>
      <c r="B259" s="4">
        <v>6.5583390000000001</v>
      </c>
      <c r="C259" s="7">
        <v>6.5583390000000001</v>
      </c>
      <c r="D259" s="7">
        <v>1.5546354899999999</v>
      </c>
      <c r="E259" s="53">
        <f t="shared" si="56"/>
        <v>0.23704713800247287</v>
      </c>
      <c r="F259" s="35">
        <v>0.23666999999999999</v>
      </c>
      <c r="G259" s="36">
        <v>0.23666999999999999</v>
      </c>
      <c r="H259" s="36">
        <v>2.2108699999999998E-3</v>
      </c>
      <c r="I259" s="14">
        <f t="shared" si="58"/>
        <v>9.3415726539062827E-3</v>
      </c>
    </row>
    <row r="260" spans="1:9" x14ac:dyDescent="0.25">
      <c r="A260" s="172" t="s">
        <v>32</v>
      </c>
      <c r="B260" s="4">
        <v>88.589093000000005</v>
      </c>
      <c r="C260" s="7">
        <v>95.929057</v>
      </c>
      <c r="D260" s="7">
        <v>18.60468886</v>
      </c>
      <c r="E260" s="53">
        <f t="shared" si="56"/>
        <v>0.19394216353028468</v>
      </c>
      <c r="F260" s="5">
        <v>5.8419600000000003</v>
      </c>
      <c r="G260" s="6">
        <v>5.8428599999999999</v>
      </c>
      <c r="H260" s="6">
        <v>0.25054977</v>
      </c>
      <c r="I260" s="14">
        <f t="shared" si="58"/>
        <v>4.2881357759727255E-2</v>
      </c>
    </row>
    <row r="261" spans="1:9" x14ac:dyDescent="0.25">
      <c r="A261" s="172" t="s">
        <v>18</v>
      </c>
      <c r="B261" s="4">
        <v>5.3734799999999998</v>
      </c>
      <c r="C261" s="7">
        <v>5.3734799999999998</v>
      </c>
      <c r="D261" s="7">
        <v>1.3185315200000001</v>
      </c>
      <c r="E261" s="53">
        <f t="shared" si="56"/>
        <v>0.24537758026455855</v>
      </c>
      <c r="F261" s="59" t="s">
        <v>19</v>
      </c>
      <c r="G261" s="60" t="s">
        <v>19</v>
      </c>
      <c r="H261" s="60" t="s">
        <v>19</v>
      </c>
      <c r="I261" s="14" t="s">
        <v>19</v>
      </c>
    </row>
    <row r="262" spans="1:9" x14ac:dyDescent="0.25">
      <c r="A262" s="169" t="s">
        <v>224</v>
      </c>
      <c r="B262" s="4">
        <v>0.35524</v>
      </c>
      <c r="C262" s="7">
        <v>0.35524</v>
      </c>
      <c r="D262" s="7">
        <v>0</v>
      </c>
      <c r="E262" s="53">
        <f t="shared" si="56"/>
        <v>0</v>
      </c>
      <c r="F262" s="59" t="s">
        <v>19</v>
      </c>
      <c r="G262" s="60" t="s">
        <v>19</v>
      </c>
      <c r="H262" s="60" t="s">
        <v>19</v>
      </c>
      <c r="I262" s="14" t="s">
        <v>19</v>
      </c>
    </row>
    <row r="263" spans="1:9" x14ac:dyDescent="0.25">
      <c r="A263" s="169" t="s">
        <v>23</v>
      </c>
      <c r="B263" s="4">
        <v>37.924917999999998</v>
      </c>
      <c r="C263" s="7">
        <v>37.924917999999998</v>
      </c>
      <c r="D263" s="7">
        <v>9.6624188900000014</v>
      </c>
      <c r="E263" s="53">
        <f>D263/C263</f>
        <v>0.25477758158897013</v>
      </c>
      <c r="F263" s="59" t="s">
        <v>19</v>
      </c>
      <c r="G263" s="60" t="s">
        <v>19</v>
      </c>
      <c r="H263" s="60" t="s">
        <v>19</v>
      </c>
      <c r="I263" s="14" t="s">
        <v>19</v>
      </c>
    </row>
    <row r="264" spans="1:9" x14ac:dyDescent="0.25">
      <c r="A264" s="169" t="s">
        <v>31</v>
      </c>
      <c r="B264" s="4">
        <v>3.6794289999999998</v>
      </c>
      <c r="C264" s="7">
        <v>3.6794289999999998</v>
      </c>
      <c r="D264" s="7">
        <v>0.90441532999999996</v>
      </c>
      <c r="E264" s="53">
        <f t="shared" ref="E264:E266" si="59">D264/C264</f>
        <v>0.24580317489480025</v>
      </c>
      <c r="F264" s="59">
        <v>0.119604</v>
      </c>
      <c r="G264" s="60">
        <v>0.119604</v>
      </c>
      <c r="H264" s="60">
        <v>2.135329E-2</v>
      </c>
      <c r="I264" s="14">
        <f t="shared" ref="I264:I266" si="60">H264/G264</f>
        <v>0.17853324303534998</v>
      </c>
    </row>
    <row r="265" spans="1:9" x14ac:dyDescent="0.25">
      <c r="A265" s="171" t="s">
        <v>17</v>
      </c>
      <c r="B265" s="4">
        <v>4.1017229999999998</v>
      </c>
      <c r="C265" s="7">
        <v>4.0794319999999997</v>
      </c>
      <c r="D265" s="7">
        <v>0.93233259000000002</v>
      </c>
      <c r="E265" s="53">
        <f t="shared" si="59"/>
        <v>0.22854470671407198</v>
      </c>
      <c r="F265" s="59">
        <v>0.23183000000000001</v>
      </c>
      <c r="G265" s="60">
        <v>0.25412099999999999</v>
      </c>
      <c r="H265" s="60">
        <v>4.8356300000000005E-2</v>
      </c>
      <c r="I265" s="14">
        <f t="shared" si="60"/>
        <v>0.19028848461953168</v>
      </c>
    </row>
    <row r="266" spans="1:9" x14ac:dyDescent="0.25">
      <c r="A266" s="171" t="s">
        <v>78</v>
      </c>
      <c r="B266" s="4">
        <v>5.9452410000000002</v>
      </c>
      <c r="C266" s="7">
        <v>6.9965460000000004</v>
      </c>
      <c r="D266" s="7">
        <v>1.2756060499999999</v>
      </c>
      <c r="E266" s="53">
        <f t="shared" si="59"/>
        <v>0.18231939731404609</v>
      </c>
      <c r="F266" s="59">
        <v>0.36710799999999999</v>
      </c>
      <c r="G266" s="60">
        <v>0.52676500000000004</v>
      </c>
      <c r="H266" s="60">
        <v>8.9881869999999989E-2</v>
      </c>
      <c r="I266" s="14">
        <f t="shared" si="60"/>
        <v>0.17062992036297017</v>
      </c>
    </row>
    <row r="267" spans="1:9" ht="15.75" thickBot="1" x14ac:dyDescent="0.3">
      <c r="A267" s="173" t="s">
        <v>34</v>
      </c>
      <c r="B267" s="41">
        <v>3765.31005</v>
      </c>
      <c r="C267" s="42">
        <v>3731.6253099999999</v>
      </c>
      <c r="D267" s="42">
        <v>833.11703566999995</v>
      </c>
      <c r="E267" s="54">
        <f>D267/C267</f>
        <v>0.22325849099517442</v>
      </c>
      <c r="F267" s="203" t="s">
        <v>19</v>
      </c>
      <c r="G267" s="204" t="s">
        <v>19</v>
      </c>
      <c r="H267" s="204" t="s">
        <v>19</v>
      </c>
      <c r="I267" s="190" t="s">
        <v>19</v>
      </c>
    </row>
    <row r="268" spans="1:9" ht="15.75" thickBot="1" x14ac:dyDescent="0.3">
      <c r="A268" s="182" t="s">
        <v>137</v>
      </c>
      <c r="B268" s="194">
        <f>SUM(B269:B310)</f>
        <v>5669.4491000000025</v>
      </c>
      <c r="C268" s="195">
        <f t="shared" ref="C268:D268" si="61">SUM(C269:C310)</f>
        <v>5660.4534679999997</v>
      </c>
      <c r="D268" s="195">
        <f t="shared" si="61"/>
        <v>1019.8843182099999</v>
      </c>
      <c r="E268" s="196">
        <f>D268/C268</f>
        <v>0.1801771402195369</v>
      </c>
      <c r="F268" s="198">
        <f>SUM(F269:F310)</f>
        <v>2971.4554219999995</v>
      </c>
      <c r="G268" s="197">
        <f t="shared" ref="G268:H268" si="62">SUM(G269:G310)</f>
        <v>2984.7309410000003</v>
      </c>
      <c r="H268" s="197">
        <f t="shared" si="62"/>
        <v>307.95628593999999</v>
      </c>
      <c r="I268" s="196">
        <f>H268/G268</f>
        <v>0.10317723507661389</v>
      </c>
    </row>
    <row r="269" spans="1:9" x14ac:dyDescent="0.25">
      <c r="A269" s="183" t="s">
        <v>225</v>
      </c>
      <c r="B269" s="39">
        <v>5.6905789999999996</v>
      </c>
      <c r="C269" s="40">
        <v>5.6905789999999996</v>
      </c>
      <c r="D269" s="40">
        <v>1.06263642</v>
      </c>
      <c r="E269" s="21">
        <f>D269/C269</f>
        <v>0.18673608081005466</v>
      </c>
      <c r="F269" s="33">
        <v>4.4223049999999997</v>
      </c>
      <c r="G269" s="34">
        <v>5.4223049999999997</v>
      </c>
      <c r="H269" s="34">
        <v>0.32081239</v>
      </c>
      <c r="I269" s="21">
        <f>H269/G269</f>
        <v>5.916531622621745E-2</v>
      </c>
    </row>
    <row r="270" spans="1:9" x14ac:dyDescent="0.25">
      <c r="A270" s="184" t="s">
        <v>226</v>
      </c>
      <c r="B270" s="4">
        <v>48.962665999999999</v>
      </c>
      <c r="C270" s="7">
        <v>48.962665999999999</v>
      </c>
      <c r="D270" s="7">
        <v>4.30933834</v>
      </c>
      <c r="E270" s="14">
        <f>D270/C270</f>
        <v>8.8012738930514936E-2</v>
      </c>
      <c r="F270" s="35">
        <v>33.284913000000003</v>
      </c>
      <c r="G270" s="36">
        <v>33.284913000000003</v>
      </c>
      <c r="H270" s="36">
        <v>2.87047119</v>
      </c>
      <c r="I270" s="14">
        <f>H270/G270</f>
        <v>8.6239407926347877E-2</v>
      </c>
    </row>
    <row r="271" spans="1:9" x14ac:dyDescent="0.25">
      <c r="A271" s="184" t="s">
        <v>227</v>
      </c>
      <c r="B271" s="4">
        <v>22.5</v>
      </c>
      <c r="C271" s="7">
        <v>22.5</v>
      </c>
      <c r="D271" s="7">
        <v>4.92054773</v>
      </c>
      <c r="E271" s="14">
        <f t="shared" ref="E271:E274" si="63">D271/C271</f>
        <v>0.21869101022222223</v>
      </c>
      <c r="F271" s="35">
        <v>3.3</v>
      </c>
      <c r="G271" s="36">
        <v>3.3</v>
      </c>
      <c r="H271" s="36">
        <v>0.49448359999999997</v>
      </c>
      <c r="I271" s="14">
        <f t="shared" ref="I271:I278" si="64">H271/G271</f>
        <v>0.14984351515151514</v>
      </c>
    </row>
    <row r="272" spans="1:9" x14ac:dyDescent="0.25">
      <c r="A272" s="184" t="s">
        <v>228</v>
      </c>
      <c r="B272" s="4">
        <v>13.779985</v>
      </c>
      <c r="C272" s="7">
        <v>13.779985</v>
      </c>
      <c r="D272" s="7">
        <v>2.1658981399999999</v>
      </c>
      <c r="E272" s="14">
        <f t="shared" si="63"/>
        <v>0.1571771043292137</v>
      </c>
      <c r="F272" s="35">
        <v>2.3329010000000001</v>
      </c>
      <c r="G272" s="36">
        <v>2.3329010000000001</v>
      </c>
      <c r="H272" s="36">
        <v>0.23607723999999999</v>
      </c>
      <c r="I272" s="14">
        <f t="shared" si="64"/>
        <v>0.10119470993411207</v>
      </c>
    </row>
    <row r="273" spans="1:9" x14ac:dyDescent="0.25">
      <c r="A273" s="184" t="s">
        <v>229</v>
      </c>
      <c r="B273" s="4">
        <v>39.614564000000001</v>
      </c>
      <c r="C273" s="7">
        <v>39.967205999999997</v>
      </c>
      <c r="D273" s="7">
        <v>7.2897284400000002</v>
      </c>
      <c r="E273" s="14">
        <f t="shared" si="63"/>
        <v>0.18239274569255606</v>
      </c>
      <c r="F273" s="35">
        <v>6.706747</v>
      </c>
      <c r="G273" s="36">
        <v>9.4367090000000005</v>
      </c>
      <c r="H273" s="36">
        <v>0.54410811000000003</v>
      </c>
      <c r="I273" s="14">
        <f t="shared" si="64"/>
        <v>5.7658672106981362E-2</v>
      </c>
    </row>
    <row r="274" spans="1:9" x14ac:dyDescent="0.25">
      <c r="A274" s="184" t="s">
        <v>198</v>
      </c>
      <c r="B274" s="4">
        <v>4620.8759460000001</v>
      </c>
      <c r="C274" s="7">
        <v>4620.8759460000001</v>
      </c>
      <c r="D274" s="7">
        <v>835.00296008000009</v>
      </c>
      <c r="E274" s="14">
        <f t="shared" si="63"/>
        <v>0.18070231052249072</v>
      </c>
      <c r="F274" s="35">
        <v>345.07249999999999</v>
      </c>
      <c r="G274" s="36">
        <v>345.07249999999999</v>
      </c>
      <c r="H274" s="36">
        <v>34.918935820000002</v>
      </c>
      <c r="I274" s="14">
        <f t="shared" si="64"/>
        <v>0.10119304152026025</v>
      </c>
    </row>
    <row r="275" spans="1:9" x14ac:dyDescent="0.25">
      <c r="A275" s="184" t="s">
        <v>293</v>
      </c>
      <c r="B275" s="5" t="s">
        <v>19</v>
      </c>
      <c r="C275" s="6" t="s">
        <v>19</v>
      </c>
      <c r="D275" s="6" t="s">
        <v>19</v>
      </c>
      <c r="E275" s="14" t="s">
        <v>19</v>
      </c>
      <c r="F275" s="35">
        <v>1614.7735170000001</v>
      </c>
      <c r="G275" s="36">
        <v>1614.7735170000001</v>
      </c>
      <c r="H275" s="36">
        <v>2.5317750000000001</v>
      </c>
      <c r="I275" s="14">
        <f t="shared" si="64"/>
        <v>1.5678824140636437E-3</v>
      </c>
    </row>
    <row r="276" spans="1:9" x14ac:dyDescent="0.25">
      <c r="A276" s="184" t="s">
        <v>230</v>
      </c>
      <c r="B276" s="4">
        <v>16.950521999999999</v>
      </c>
      <c r="C276" s="7">
        <v>17.950521999999999</v>
      </c>
      <c r="D276" s="7">
        <v>2.5721527400000004</v>
      </c>
      <c r="E276" s="14">
        <f t="shared" ref="E276:E310" si="65">D276/C276</f>
        <v>0.14329125024887859</v>
      </c>
      <c r="F276" s="35">
        <v>23.725235000000001</v>
      </c>
      <c r="G276" s="36">
        <v>23.725235000000001</v>
      </c>
      <c r="H276" s="36">
        <v>0.53741041000000001</v>
      </c>
      <c r="I276" s="14">
        <f t="shared" si="64"/>
        <v>2.2651426213481131E-2</v>
      </c>
    </row>
    <row r="277" spans="1:9" ht="15" customHeight="1" x14ac:dyDescent="0.25">
      <c r="A277" s="184" t="s">
        <v>283</v>
      </c>
      <c r="B277" s="5">
        <v>4.3428000000000004</v>
      </c>
      <c r="C277" s="7">
        <v>4.3428000000000004</v>
      </c>
      <c r="D277" s="7">
        <v>0.58260516000000007</v>
      </c>
      <c r="E277" s="14">
        <f t="shared" si="65"/>
        <v>0.13415426913512021</v>
      </c>
      <c r="F277" s="59">
        <v>2.4470000000000001</v>
      </c>
      <c r="G277" s="60">
        <v>2.4470000000000001</v>
      </c>
      <c r="H277" s="60">
        <v>2.7974490000000001E-2</v>
      </c>
      <c r="I277" s="14">
        <f t="shared" si="64"/>
        <v>1.1432157744176543E-2</v>
      </c>
    </row>
    <row r="278" spans="1:9" x14ac:dyDescent="0.25">
      <c r="A278" s="184" t="s">
        <v>231</v>
      </c>
      <c r="B278" s="4">
        <v>9.0597019999999997</v>
      </c>
      <c r="C278" s="7">
        <v>9.0597019999999997</v>
      </c>
      <c r="D278" s="7">
        <v>2.0971052299999999</v>
      </c>
      <c r="E278" s="14">
        <f t="shared" si="65"/>
        <v>0.23147618210841814</v>
      </c>
      <c r="F278" s="35">
        <v>0.19934499999999999</v>
      </c>
      <c r="G278" s="36">
        <v>0.19934499999999999</v>
      </c>
      <c r="H278" s="36">
        <v>9.7214500000000013E-3</v>
      </c>
      <c r="I278" s="14">
        <f t="shared" si="64"/>
        <v>4.8766961799894662E-2</v>
      </c>
    </row>
    <row r="279" spans="1:9" x14ac:dyDescent="0.25">
      <c r="A279" s="184" t="s">
        <v>232</v>
      </c>
      <c r="B279" s="4">
        <v>1.463379</v>
      </c>
      <c r="C279" s="7">
        <v>1.6153789999999999</v>
      </c>
      <c r="D279" s="7">
        <v>0.41403180000000001</v>
      </c>
      <c r="E279" s="14">
        <f t="shared" si="65"/>
        <v>0.25630629096948765</v>
      </c>
      <c r="F279" s="59" t="s">
        <v>19</v>
      </c>
      <c r="G279" s="60" t="s">
        <v>19</v>
      </c>
      <c r="H279" s="60" t="s">
        <v>19</v>
      </c>
      <c r="I279" s="14" t="s">
        <v>19</v>
      </c>
    </row>
    <row r="280" spans="1:9" x14ac:dyDescent="0.25">
      <c r="A280" s="184" t="s">
        <v>56</v>
      </c>
      <c r="B280" s="4">
        <v>20.755649999999999</v>
      </c>
      <c r="C280" s="7">
        <v>20.594149999999999</v>
      </c>
      <c r="D280" s="7">
        <v>4.4760032999999995</v>
      </c>
      <c r="E280" s="14">
        <f t="shared" si="65"/>
        <v>0.21734343490748584</v>
      </c>
      <c r="F280" s="35">
        <v>392.74621000000002</v>
      </c>
      <c r="G280" s="36">
        <v>392.90771000000001</v>
      </c>
      <c r="H280" s="36">
        <v>127.11604415000001</v>
      </c>
      <c r="I280" s="14">
        <f t="shared" ref="I280:I309" si="66">H280/G280</f>
        <v>0.32352646923115863</v>
      </c>
    </row>
    <row r="281" spans="1:9" x14ac:dyDescent="0.25">
      <c r="A281" s="184" t="s">
        <v>233</v>
      </c>
      <c r="B281" s="4">
        <v>7.1596900000000003</v>
      </c>
      <c r="C281" s="7">
        <v>7.1596900000000003</v>
      </c>
      <c r="D281" s="7">
        <v>1.2724133</v>
      </c>
      <c r="E281" s="14">
        <f t="shared" si="65"/>
        <v>0.17771904928844684</v>
      </c>
      <c r="F281" s="35">
        <v>4.0625</v>
      </c>
      <c r="G281" s="36">
        <v>4.0625</v>
      </c>
      <c r="H281" s="36">
        <v>0.59971780000000008</v>
      </c>
      <c r="I281" s="14">
        <f t="shared" si="66"/>
        <v>0.14762284307692308</v>
      </c>
    </row>
    <row r="282" spans="1:9" x14ac:dyDescent="0.25">
      <c r="A282" s="184" t="s">
        <v>288</v>
      </c>
      <c r="B282" s="4">
        <v>7.6153529999999998</v>
      </c>
      <c r="C282" s="7">
        <v>7.6153529999999998</v>
      </c>
      <c r="D282" s="7">
        <v>1.6466037</v>
      </c>
      <c r="E282" s="14">
        <f t="shared" si="65"/>
        <v>0.21622158552597628</v>
      </c>
      <c r="F282" s="35">
        <v>0.200293</v>
      </c>
      <c r="G282" s="36">
        <v>0.200293</v>
      </c>
      <c r="H282" s="36">
        <v>1.3291540000000001E-2</v>
      </c>
      <c r="I282" s="14">
        <f t="shared" si="66"/>
        <v>6.6360481894025256E-2</v>
      </c>
    </row>
    <row r="283" spans="1:9" x14ac:dyDescent="0.25">
      <c r="A283" s="184" t="s">
        <v>289</v>
      </c>
      <c r="B283" s="4">
        <v>12.784651</v>
      </c>
      <c r="C283" s="7">
        <v>12.784651</v>
      </c>
      <c r="D283" s="7">
        <v>2.9797052000000002</v>
      </c>
      <c r="E283" s="14">
        <f t="shared" si="65"/>
        <v>0.23306895119780743</v>
      </c>
      <c r="F283" s="35">
        <v>3.0137079999999998</v>
      </c>
      <c r="G283" s="36">
        <v>3.0678329999999998</v>
      </c>
      <c r="H283" s="36">
        <v>0.68775825000000002</v>
      </c>
      <c r="I283" s="14">
        <f t="shared" si="66"/>
        <v>0.22418373164380201</v>
      </c>
    </row>
    <row r="284" spans="1:9" x14ac:dyDescent="0.25">
      <c r="A284" s="184" t="s">
        <v>236</v>
      </c>
      <c r="B284" s="4">
        <v>9.3171510000000008</v>
      </c>
      <c r="C284" s="7">
        <v>9.3171510000000008</v>
      </c>
      <c r="D284" s="7">
        <v>2.0012139099999997</v>
      </c>
      <c r="E284" s="14">
        <f t="shared" si="65"/>
        <v>0.21478818042124675</v>
      </c>
      <c r="F284" s="5">
        <v>2.5</v>
      </c>
      <c r="G284" s="6">
        <v>2.5175000000000001</v>
      </c>
      <c r="H284" s="6">
        <v>6.8280289999999993E-2</v>
      </c>
      <c r="I284" s="14">
        <f t="shared" si="66"/>
        <v>2.7122260178748754E-2</v>
      </c>
    </row>
    <row r="285" spans="1:9" x14ac:dyDescent="0.25">
      <c r="A285" s="184" t="s">
        <v>237</v>
      </c>
      <c r="B285" s="4">
        <v>4.4675200000000004</v>
      </c>
      <c r="C285" s="7">
        <v>4.4675200000000004</v>
      </c>
      <c r="D285" s="7">
        <v>0.90146254000000003</v>
      </c>
      <c r="E285" s="14">
        <f t="shared" si="65"/>
        <v>0.20178142235513213</v>
      </c>
      <c r="F285" s="35">
        <v>2.7</v>
      </c>
      <c r="G285" s="36">
        <v>2.7</v>
      </c>
      <c r="H285" s="36">
        <v>0.27820405999999998</v>
      </c>
      <c r="I285" s="14">
        <f t="shared" si="66"/>
        <v>0.10303854074074073</v>
      </c>
    </row>
    <row r="286" spans="1:9" x14ac:dyDescent="0.25">
      <c r="A286" s="184" t="s">
        <v>98</v>
      </c>
      <c r="B286" s="4">
        <v>2.1328260000000001</v>
      </c>
      <c r="C286" s="7">
        <v>2.1328260000000001</v>
      </c>
      <c r="D286" s="7">
        <v>0.42402084000000001</v>
      </c>
      <c r="E286" s="14">
        <f t="shared" si="65"/>
        <v>0.19880704755099571</v>
      </c>
      <c r="F286" s="59">
        <v>1.2</v>
      </c>
      <c r="G286" s="60">
        <v>1.2</v>
      </c>
      <c r="H286" s="60">
        <v>2.6739560000000002E-2</v>
      </c>
      <c r="I286" s="14">
        <f t="shared" si="66"/>
        <v>2.2282966666666671E-2</v>
      </c>
    </row>
    <row r="287" spans="1:9" x14ac:dyDescent="0.25">
      <c r="A287" s="184" t="s">
        <v>238</v>
      </c>
      <c r="B287" s="4">
        <v>12.5564</v>
      </c>
      <c r="C287" s="7">
        <v>12.451783000000001</v>
      </c>
      <c r="D287" s="7">
        <v>3.2753494700000001</v>
      </c>
      <c r="E287" s="14">
        <f t="shared" si="65"/>
        <v>0.26304260763297915</v>
      </c>
      <c r="F287" s="35">
        <v>4.2336499999999999</v>
      </c>
      <c r="G287" s="36">
        <v>4.3382670000000001</v>
      </c>
      <c r="H287" s="36">
        <v>0.86121597999999999</v>
      </c>
      <c r="I287" s="14">
        <f t="shared" si="66"/>
        <v>0.19851613098041221</v>
      </c>
    </row>
    <row r="288" spans="1:9" ht="15.75" thickBot="1" x14ac:dyDescent="0.3">
      <c r="A288" s="185" t="s">
        <v>239</v>
      </c>
      <c r="B288" s="43">
        <v>7.1837770000000001</v>
      </c>
      <c r="C288" s="44">
        <v>7.1837770000000001</v>
      </c>
      <c r="D288" s="44">
        <v>1.79418068</v>
      </c>
      <c r="E288" s="22">
        <f t="shared" si="65"/>
        <v>0.24975450657780718</v>
      </c>
      <c r="F288" s="37">
        <v>43.186466000000003</v>
      </c>
      <c r="G288" s="38">
        <v>43.114840999999998</v>
      </c>
      <c r="H288" s="38">
        <v>14.88465339</v>
      </c>
      <c r="I288" s="22">
        <f t="shared" si="66"/>
        <v>0.3452327097761998</v>
      </c>
    </row>
    <row r="289" spans="1:9" x14ac:dyDescent="0.25">
      <c r="A289" s="183" t="s">
        <v>240</v>
      </c>
      <c r="B289" s="39">
        <v>4.8720150000000002</v>
      </c>
      <c r="C289" s="40">
        <v>4.8720150000000002</v>
      </c>
      <c r="D289" s="40">
        <v>1.07441605</v>
      </c>
      <c r="E289" s="21">
        <f t="shared" si="65"/>
        <v>0.22052806692918636</v>
      </c>
      <c r="F289" s="33">
        <v>0.36768499999999998</v>
      </c>
      <c r="G289" s="34">
        <v>0.36768499999999998</v>
      </c>
      <c r="H289" s="34">
        <v>5.8636500000000001E-2</v>
      </c>
      <c r="I289" s="21">
        <f t="shared" si="66"/>
        <v>0.15947482219834913</v>
      </c>
    </row>
    <row r="290" spans="1:9" x14ac:dyDescent="0.25">
      <c r="A290" s="184" t="s">
        <v>241</v>
      </c>
      <c r="B290" s="4">
        <v>6.9094439999999997</v>
      </c>
      <c r="C290" s="7">
        <v>6.9094439999999997</v>
      </c>
      <c r="D290" s="7">
        <v>1.23740819</v>
      </c>
      <c r="E290" s="14">
        <f t="shared" si="65"/>
        <v>0.1790894014048019</v>
      </c>
      <c r="F290" s="5">
        <v>2.0001000000000002</v>
      </c>
      <c r="G290" s="6">
        <v>2.0001000000000002</v>
      </c>
      <c r="H290" s="6">
        <v>0.38894776000000003</v>
      </c>
      <c r="I290" s="14">
        <f t="shared" si="66"/>
        <v>0.19446415679216039</v>
      </c>
    </row>
    <row r="291" spans="1:9" x14ac:dyDescent="0.25">
      <c r="A291" s="184" t="s">
        <v>242</v>
      </c>
      <c r="B291" s="4">
        <v>22.861941000000002</v>
      </c>
      <c r="C291" s="7">
        <v>23.061443000000001</v>
      </c>
      <c r="D291" s="7">
        <v>6.5008640300000007</v>
      </c>
      <c r="E291" s="14">
        <f t="shared" si="65"/>
        <v>0.28189320286679376</v>
      </c>
      <c r="F291" s="35">
        <v>41.125042999999998</v>
      </c>
      <c r="G291" s="36">
        <v>41.125042999999998</v>
      </c>
      <c r="H291" s="36">
        <v>6.4916702500000003</v>
      </c>
      <c r="I291" s="14">
        <f t="shared" si="66"/>
        <v>0.15785199908483988</v>
      </c>
    </row>
    <row r="292" spans="1:9" x14ac:dyDescent="0.25">
      <c r="A292" s="184" t="s">
        <v>277</v>
      </c>
      <c r="B292" s="4">
        <v>17.118752000000001</v>
      </c>
      <c r="C292" s="7">
        <v>17.109836999999999</v>
      </c>
      <c r="D292" s="7">
        <v>3.8519898100000001</v>
      </c>
      <c r="E292" s="14">
        <f t="shared" si="65"/>
        <v>0.2251330512383023</v>
      </c>
      <c r="F292" s="35">
        <v>37.010848000000003</v>
      </c>
      <c r="G292" s="36">
        <v>37.019762999999998</v>
      </c>
      <c r="H292" s="36">
        <v>2.59601639</v>
      </c>
      <c r="I292" s="14">
        <f t="shared" si="66"/>
        <v>7.012514882928883E-2</v>
      </c>
    </row>
    <row r="293" spans="1:9" x14ac:dyDescent="0.25">
      <c r="A293" s="184" t="s">
        <v>243</v>
      </c>
      <c r="B293" s="4">
        <v>4.4555049999999996</v>
      </c>
      <c r="C293" s="7">
        <v>4.4555049999999996</v>
      </c>
      <c r="D293" s="7">
        <v>0.98268935000000002</v>
      </c>
      <c r="E293" s="14">
        <f t="shared" si="65"/>
        <v>0.22055622202197059</v>
      </c>
      <c r="F293" s="5">
        <v>0.25273600000000002</v>
      </c>
      <c r="G293" s="6">
        <v>0.25273600000000002</v>
      </c>
      <c r="H293" s="6">
        <v>0.11255311999999999</v>
      </c>
      <c r="I293" s="14">
        <f t="shared" si="66"/>
        <v>0.44533869334008602</v>
      </c>
    </row>
    <row r="294" spans="1:9" x14ac:dyDescent="0.25">
      <c r="A294" s="184" t="s">
        <v>244</v>
      </c>
      <c r="B294" s="4">
        <v>62.383422000000003</v>
      </c>
      <c r="C294" s="7">
        <v>62.383422000000003</v>
      </c>
      <c r="D294" s="7">
        <v>14.286531400000001</v>
      </c>
      <c r="E294" s="14">
        <f t="shared" si="65"/>
        <v>0.22901166595189346</v>
      </c>
      <c r="F294" s="5">
        <v>2.0704099999999999</v>
      </c>
      <c r="G294" s="6">
        <v>2.0704099999999999</v>
      </c>
      <c r="H294" s="6">
        <v>0.44797170000000003</v>
      </c>
      <c r="I294" s="14">
        <f t="shared" si="66"/>
        <v>0.21636859366019293</v>
      </c>
    </row>
    <row r="295" spans="1:9" x14ac:dyDescent="0.25">
      <c r="A295" s="184" t="s">
        <v>245</v>
      </c>
      <c r="B295" s="4">
        <v>3.3769779999999998</v>
      </c>
      <c r="C295" s="7">
        <v>3.3769779999999998</v>
      </c>
      <c r="D295" s="7">
        <v>0.89763720999999996</v>
      </c>
      <c r="E295" s="14">
        <f t="shared" si="65"/>
        <v>0.2658107959246403</v>
      </c>
      <c r="F295" s="35">
        <v>1.658631</v>
      </c>
      <c r="G295" s="36">
        <v>1.658631</v>
      </c>
      <c r="H295" s="36">
        <v>9.5819000000000004E-4</v>
      </c>
      <c r="I295" s="14">
        <f t="shared" si="66"/>
        <v>5.7769931949903269E-4</v>
      </c>
    </row>
    <row r="296" spans="1:9" x14ac:dyDescent="0.25">
      <c r="A296" s="226" t="s">
        <v>246</v>
      </c>
      <c r="B296" s="4">
        <v>13.696975</v>
      </c>
      <c r="C296" s="7">
        <v>13.696975</v>
      </c>
      <c r="D296" s="7">
        <v>2.0785660300000002</v>
      </c>
      <c r="E296" s="14">
        <f t="shared" si="65"/>
        <v>0.15175365582546513</v>
      </c>
      <c r="F296" s="35">
        <v>0.55002499999999999</v>
      </c>
      <c r="G296" s="36">
        <v>0.55002499999999999</v>
      </c>
      <c r="H296" s="36">
        <v>7.0272020000000004E-2</v>
      </c>
      <c r="I296" s="14">
        <f t="shared" si="66"/>
        <v>0.12776150174992046</v>
      </c>
    </row>
    <row r="297" spans="1:9" x14ac:dyDescent="0.25">
      <c r="A297" s="184" t="s">
        <v>247</v>
      </c>
      <c r="B297" s="4">
        <v>9.8053039999999996</v>
      </c>
      <c r="C297" s="7">
        <v>9.6434800000000003</v>
      </c>
      <c r="D297" s="7">
        <v>1.9869400700000002</v>
      </c>
      <c r="E297" s="14">
        <f t="shared" si="65"/>
        <v>0.20603973565559322</v>
      </c>
      <c r="F297" s="5">
        <v>23.847643999999999</v>
      </c>
      <c r="G297" s="6">
        <v>24.009467999999998</v>
      </c>
      <c r="H297" s="6">
        <v>6.9715715099999995</v>
      </c>
      <c r="I297" s="14">
        <f t="shared" si="66"/>
        <v>0.29036759623328595</v>
      </c>
    </row>
    <row r="298" spans="1:9" x14ac:dyDescent="0.25">
      <c r="A298" s="227" t="s">
        <v>248</v>
      </c>
      <c r="B298" s="4">
        <v>4.3254289999999997</v>
      </c>
      <c r="C298" s="7">
        <v>4.3254289999999997</v>
      </c>
      <c r="D298" s="7">
        <v>0.88566763000000004</v>
      </c>
      <c r="E298" s="14">
        <f t="shared" si="65"/>
        <v>0.20475833264168714</v>
      </c>
      <c r="F298" s="35">
        <v>17.314406999999999</v>
      </c>
      <c r="G298" s="36">
        <v>17.574187999999999</v>
      </c>
      <c r="H298" s="36">
        <v>2.5383863900000003</v>
      </c>
      <c r="I298" s="14">
        <f t="shared" si="66"/>
        <v>0.14443833137553783</v>
      </c>
    </row>
    <row r="299" spans="1:9" x14ac:dyDescent="0.25">
      <c r="A299" s="227" t="s">
        <v>290</v>
      </c>
      <c r="B299" s="4">
        <v>52.504841999999996</v>
      </c>
      <c r="C299" s="7">
        <v>42.815922</v>
      </c>
      <c r="D299" s="7">
        <v>9.5788717100000014</v>
      </c>
      <c r="E299" s="14">
        <f t="shared" si="65"/>
        <v>0.22372218704060609</v>
      </c>
      <c r="F299" s="35">
        <v>233.59449599999999</v>
      </c>
      <c r="G299" s="36">
        <v>242.44341600000001</v>
      </c>
      <c r="H299" s="36">
        <v>95.176504159999993</v>
      </c>
      <c r="I299" s="14">
        <f t="shared" si="66"/>
        <v>0.39257203074551628</v>
      </c>
    </row>
    <row r="300" spans="1:9" x14ac:dyDescent="0.25">
      <c r="A300" s="184" t="s">
        <v>249</v>
      </c>
      <c r="B300" s="4">
        <v>18.655569</v>
      </c>
      <c r="C300" s="7">
        <v>18.655569</v>
      </c>
      <c r="D300" s="7">
        <v>6.76795086</v>
      </c>
      <c r="E300" s="14">
        <f t="shared" si="65"/>
        <v>0.36278447792184737</v>
      </c>
      <c r="F300" s="35">
        <v>10.669945999999999</v>
      </c>
      <c r="G300" s="36">
        <v>10.669945999999999</v>
      </c>
      <c r="H300" s="36">
        <v>0.16179273000000002</v>
      </c>
      <c r="I300" s="14">
        <f t="shared" si="66"/>
        <v>1.5163406637671835E-2</v>
      </c>
    </row>
    <row r="301" spans="1:9" x14ac:dyDescent="0.25">
      <c r="A301" s="184" t="s">
        <v>250</v>
      </c>
      <c r="B301" s="4">
        <v>2.869132</v>
      </c>
      <c r="C301" s="7">
        <v>2.869132</v>
      </c>
      <c r="D301" s="7">
        <v>0.56423367000000002</v>
      </c>
      <c r="E301" s="14">
        <f t="shared" si="65"/>
        <v>0.19665657418341156</v>
      </c>
      <c r="F301" s="59">
        <v>0.05</v>
      </c>
      <c r="G301" s="60">
        <v>0.05</v>
      </c>
      <c r="H301" s="60">
        <v>4.3805800000000006E-2</v>
      </c>
      <c r="I301" s="14">
        <f t="shared" si="66"/>
        <v>0.87611600000000012</v>
      </c>
    </row>
    <row r="302" spans="1:9" x14ac:dyDescent="0.25">
      <c r="A302" s="184" t="s">
        <v>251</v>
      </c>
      <c r="B302" s="4">
        <v>49.964652999999998</v>
      </c>
      <c r="C302" s="7">
        <v>49.964652999999998</v>
      </c>
      <c r="D302" s="7">
        <v>10.789476130000001</v>
      </c>
      <c r="E302" s="14">
        <f t="shared" si="65"/>
        <v>0.21594218076527022</v>
      </c>
      <c r="F302" s="35">
        <v>33.881103000000003</v>
      </c>
      <c r="G302" s="36">
        <v>33.881103000000003</v>
      </c>
      <c r="H302" s="36">
        <v>0.76455962</v>
      </c>
      <c r="I302" s="14">
        <f t="shared" si="66"/>
        <v>2.256596014598462E-2</v>
      </c>
    </row>
    <row r="303" spans="1:9" x14ac:dyDescent="0.25">
      <c r="A303" s="184" t="s">
        <v>291</v>
      </c>
      <c r="B303" s="5">
        <v>2.9260830000000002</v>
      </c>
      <c r="C303" s="6">
        <v>2.9260830000000002</v>
      </c>
      <c r="D303" s="6">
        <v>0</v>
      </c>
      <c r="E303" s="14">
        <f t="shared" si="65"/>
        <v>0</v>
      </c>
      <c r="F303" s="59">
        <v>2.0739169999999998</v>
      </c>
      <c r="G303" s="60">
        <v>2.0739169999999998</v>
      </c>
      <c r="H303" s="60">
        <v>0</v>
      </c>
      <c r="I303" s="14">
        <f t="shared" si="66"/>
        <v>0</v>
      </c>
    </row>
    <row r="304" spans="1:9" x14ac:dyDescent="0.25">
      <c r="A304" s="184" t="s">
        <v>292</v>
      </c>
      <c r="B304" s="5">
        <v>3.0764999999999998</v>
      </c>
      <c r="C304" s="6">
        <v>3.0764999999999998</v>
      </c>
      <c r="D304" s="6">
        <v>0</v>
      </c>
      <c r="E304" s="14">
        <f t="shared" si="65"/>
        <v>0</v>
      </c>
      <c r="F304" s="59">
        <v>0.32350000000000001</v>
      </c>
      <c r="G304" s="60">
        <v>0.32350000000000001</v>
      </c>
      <c r="H304" s="60">
        <v>0</v>
      </c>
      <c r="I304" s="14">
        <f t="shared" si="66"/>
        <v>0</v>
      </c>
    </row>
    <row r="305" spans="1:9" x14ac:dyDescent="0.25">
      <c r="A305" s="184" t="s">
        <v>252</v>
      </c>
      <c r="B305" s="4">
        <v>86.938258000000005</v>
      </c>
      <c r="C305" s="7">
        <v>86.364258000000007</v>
      </c>
      <c r="D305" s="7">
        <v>17.568574399999999</v>
      </c>
      <c r="E305" s="14">
        <f t="shared" si="65"/>
        <v>0.20342413409028534</v>
      </c>
      <c r="F305" s="35">
        <v>5.7386080000000002</v>
      </c>
      <c r="G305" s="36">
        <v>5.7386080000000002</v>
      </c>
      <c r="H305" s="36">
        <v>0.18498692</v>
      </c>
      <c r="I305" s="14">
        <f t="shared" si="66"/>
        <v>3.2235503801618791E-2</v>
      </c>
    </row>
    <row r="306" spans="1:9" x14ac:dyDescent="0.25">
      <c r="A306" s="184" t="s">
        <v>253</v>
      </c>
      <c r="B306" s="4">
        <v>290.51776000000001</v>
      </c>
      <c r="C306" s="7">
        <v>290.51776000000001</v>
      </c>
      <c r="D306" s="7">
        <v>35.14194183</v>
      </c>
      <c r="E306" s="14">
        <f t="shared" si="65"/>
        <v>0.12096314466282543</v>
      </c>
      <c r="F306" s="35">
        <v>60.01</v>
      </c>
      <c r="G306" s="36">
        <v>60.01</v>
      </c>
      <c r="H306" s="36">
        <v>4.7831082900000004</v>
      </c>
      <c r="I306" s="14">
        <f t="shared" si="66"/>
        <v>7.9705187302116329E-2</v>
      </c>
    </row>
    <row r="307" spans="1:9" x14ac:dyDescent="0.25">
      <c r="A307" s="184" t="s">
        <v>254</v>
      </c>
      <c r="B307" s="4">
        <v>9.6818340000000003</v>
      </c>
      <c r="C307" s="7">
        <v>9.6818340000000003</v>
      </c>
      <c r="D307" s="7">
        <v>1.7164579600000001</v>
      </c>
      <c r="E307" s="14">
        <f t="shared" si="65"/>
        <v>0.17728644800148402</v>
      </c>
      <c r="F307" s="35">
        <v>0.22849900000000001</v>
      </c>
      <c r="G307" s="36">
        <v>0.22849900000000001</v>
      </c>
      <c r="H307" s="36">
        <v>7.6691299999999997E-3</v>
      </c>
      <c r="I307" s="14">
        <f t="shared" si="66"/>
        <v>3.3563079050674183E-2</v>
      </c>
    </row>
    <row r="308" spans="1:9" x14ac:dyDescent="0.25">
      <c r="A308" s="184" t="s">
        <v>255</v>
      </c>
      <c r="B308" s="4">
        <v>28.626643999999999</v>
      </c>
      <c r="C308" s="7">
        <v>28.626643999999999</v>
      </c>
      <c r="D308" s="7">
        <v>4.6295272399999998</v>
      </c>
      <c r="E308" s="14">
        <f t="shared" si="65"/>
        <v>0.16172092125084589</v>
      </c>
      <c r="F308" s="35">
        <v>0.97</v>
      </c>
      <c r="G308" s="36">
        <v>0.97</v>
      </c>
      <c r="H308" s="36">
        <v>8.5368949999999999E-2</v>
      </c>
      <c r="I308" s="14">
        <f t="shared" si="66"/>
        <v>8.8009226804123708E-2</v>
      </c>
    </row>
    <row r="309" spans="1:9" x14ac:dyDescent="0.25">
      <c r="A309" s="184" t="s">
        <v>256</v>
      </c>
      <c r="B309" s="4">
        <v>106.18210000000001</v>
      </c>
      <c r="C309" s="7">
        <v>106.18210000000001</v>
      </c>
      <c r="D309" s="7">
        <v>20.052589050000002</v>
      </c>
      <c r="E309" s="14">
        <f t="shared" si="65"/>
        <v>0.18885093673980832</v>
      </c>
      <c r="F309" s="35">
        <v>7.210534</v>
      </c>
      <c r="G309" s="36">
        <v>7.210534</v>
      </c>
      <c r="H309" s="36">
        <v>4.3831790000000002E-2</v>
      </c>
      <c r="I309" s="14">
        <f t="shared" si="66"/>
        <v>6.0788549086655723E-3</v>
      </c>
    </row>
    <row r="310" spans="1:9" ht="15.75" thickBot="1" x14ac:dyDescent="0.3">
      <c r="A310" s="185" t="s">
        <v>76</v>
      </c>
      <c r="B310" s="43">
        <v>0.48679899999999998</v>
      </c>
      <c r="C310" s="44">
        <v>0.48679899999999998</v>
      </c>
      <c r="D310" s="44">
        <v>0.10402857</v>
      </c>
      <c r="E310" s="22">
        <f t="shared" si="65"/>
        <v>0.21369922699101684</v>
      </c>
      <c r="F310" s="228">
        <v>0.4</v>
      </c>
      <c r="G310" s="229">
        <v>0.4</v>
      </c>
      <c r="H310" s="229">
        <v>0</v>
      </c>
      <c r="I310" s="22">
        <f>H310/G310</f>
        <v>0</v>
      </c>
    </row>
    <row r="311" spans="1:9" ht="15.75" thickBot="1" x14ac:dyDescent="0.3">
      <c r="A311" s="220" t="s">
        <v>286</v>
      </c>
      <c r="B311" s="221">
        <f>SUM(B312:B327)</f>
        <v>989.77857800000004</v>
      </c>
      <c r="C311" s="222">
        <f t="shared" ref="C311:D311" si="67">SUM(C312:C327)</f>
        <v>976.66595499999994</v>
      </c>
      <c r="D311" s="222">
        <f t="shared" si="67"/>
        <v>204.37916155999997</v>
      </c>
      <c r="E311" s="223">
        <f>D311/C311</f>
        <v>0.20926209264661016</v>
      </c>
      <c r="F311" s="224">
        <f>SUM(F312:F327)</f>
        <v>834.32792599999993</v>
      </c>
      <c r="G311" s="225">
        <f t="shared" ref="G311:H311" si="68">SUM(G312:G327)</f>
        <v>841.30464800000004</v>
      </c>
      <c r="H311" s="225">
        <f t="shared" si="68"/>
        <v>63.376267089999992</v>
      </c>
      <c r="I311" s="223">
        <f>H311/G311</f>
        <v>7.5330936588383135E-2</v>
      </c>
    </row>
    <row r="312" spans="1:9" x14ac:dyDescent="0.25">
      <c r="A312" s="174" t="s">
        <v>269</v>
      </c>
      <c r="B312" s="45">
        <v>207.332617</v>
      </c>
      <c r="C312" s="46">
        <v>207.27761699999999</v>
      </c>
      <c r="D312" s="46">
        <v>43.360402560000004</v>
      </c>
      <c r="E312" s="56">
        <f t="shared" ref="E312:E327" si="69">D312/C312</f>
        <v>0.20918998967457256</v>
      </c>
      <c r="F312" s="191">
        <v>28.183817999999999</v>
      </c>
      <c r="G312" s="192">
        <v>28.238817999999998</v>
      </c>
      <c r="H312" s="192">
        <v>3.577789E-2</v>
      </c>
      <c r="I312" s="193">
        <f t="shared" ref="I312" si="70">H312/G312</f>
        <v>1.2669754803476549E-3</v>
      </c>
    </row>
    <row r="313" spans="1:9" x14ac:dyDescent="0.25">
      <c r="A313" s="174" t="s">
        <v>257</v>
      </c>
      <c r="B313" s="45">
        <v>54.095967000000002</v>
      </c>
      <c r="C313" s="46">
        <v>54.095967000000002</v>
      </c>
      <c r="D313" s="46">
        <v>15.08716227</v>
      </c>
      <c r="E313" s="53">
        <f t="shared" si="69"/>
        <v>0.27889624877211272</v>
      </c>
      <c r="F313" s="191">
        <v>29.9832</v>
      </c>
      <c r="G313" s="192">
        <v>29.9832</v>
      </c>
      <c r="H313" s="192">
        <v>2.4054859700000004</v>
      </c>
      <c r="I313" s="193">
        <f>H313/G313</f>
        <v>8.0227793230875977E-2</v>
      </c>
    </row>
    <row r="314" spans="1:9" x14ac:dyDescent="0.25">
      <c r="A314" s="169" t="s">
        <v>50</v>
      </c>
      <c r="B314" s="4">
        <v>0.89079900000000001</v>
      </c>
      <c r="C314" s="7">
        <v>0.89079900000000001</v>
      </c>
      <c r="D314" s="7">
        <v>8.5781919999999998E-2</v>
      </c>
      <c r="E314" s="53">
        <f t="shared" si="69"/>
        <v>9.6297728219272807E-2</v>
      </c>
      <c r="F314" s="59" t="s">
        <v>19</v>
      </c>
      <c r="G314" s="60" t="s">
        <v>19</v>
      </c>
      <c r="H314" s="60" t="s">
        <v>19</v>
      </c>
      <c r="I314" s="14" t="s">
        <v>19</v>
      </c>
    </row>
    <row r="315" spans="1:9" x14ac:dyDescent="0.25">
      <c r="A315" s="169" t="s">
        <v>258</v>
      </c>
      <c r="B315" s="4">
        <v>37.399543000000001</v>
      </c>
      <c r="C315" s="7">
        <v>37.399543000000001</v>
      </c>
      <c r="D315" s="7">
        <v>7.6194692699999997</v>
      </c>
      <c r="E315" s="53">
        <f t="shared" si="69"/>
        <v>0.20373161431411071</v>
      </c>
      <c r="F315" s="35">
        <v>16.561254999999999</v>
      </c>
      <c r="G315" s="36">
        <v>16.425353999999999</v>
      </c>
      <c r="H315" s="36">
        <v>4.0413574300000006</v>
      </c>
      <c r="I315" s="14">
        <f t="shared" ref="I315:I318" si="71">H315/G315</f>
        <v>0.24604385573668616</v>
      </c>
    </row>
    <row r="316" spans="1:9" x14ac:dyDescent="0.25">
      <c r="A316" s="169" t="s">
        <v>54</v>
      </c>
      <c r="B316" s="4">
        <v>133.813106</v>
      </c>
      <c r="C316" s="7">
        <v>133.813106</v>
      </c>
      <c r="D316" s="7">
        <v>60.020717399999995</v>
      </c>
      <c r="E316" s="53">
        <f t="shared" si="69"/>
        <v>0.44854139623662864</v>
      </c>
      <c r="F316" s="35">
        <v>187.75339299999999</v>
      </c>
      <c r="G316" s="36">
        <v>187.75339299999999</v>
      </c>
      <c r="H316" s="36">
        <v>28.745681709999999</v>
      </c>
      <c r="I316" s="14">
        <f t="shared" si="71"/>
        <v>0.15310339403560075</v>
      </c>
    </row>
    <row r="317" spans="1:9" x14ac:dyDescent="0.25">
      <c r="A317" s="169" t="s">
        <v>259</v>
      </c>
      <c r="B317" s="4">
        <v>8.4538960000000003</v>
      </c>
      <c r="C317" s="7">
        <v>8.4538960000000003</v>
      </c>
      <c r="D317" s="7">
        <v>1.4801178899999998</v>
      </c>
      <c r="E317" s="53">
        <f t="shared" si="69"/>
        <v>0.17508115666433557</v>
      </c>
      <c r="F317" s="35">
        <v>77.292663000000005</v>
      </c>
      <c r="G317" s="36">
        <v>77.292663000000005</v>
      </c>
      <c r="H317" s="36">
        <v>3.3386665899999999</v>
      </c>
      <c r="I317" s="14">
        <f t="shared" si="71"/>
        <v>4.3195129529952921E-2</v>
      </c>
    </row>
    <row r="318" spans="1:9" x14ac:dyDescent="0.25">
      <c r="A318" s="169" t="s">
        <v>260</v>
      </c>
      <c r="B318" s="25">
        <v>1.3389340000000001</v>
      </c>
      <c r="C318" s="26">
        <v>1.3389340000000001</v>
      </c>
      <c r="D318" s="26">
        <v>0.23494257999999998</v>
      </c>
      <c r="E318" s="53">
        <f t="shared" si="69"/>
        <v>0.17546987379512355</v>
      </c>
      <c r="F318" s="25">
        <v>0.27900000000000003</v>
      </c>
      <c r="G318" s="26">
        <v>0.27900000000000003</v>
      </c>
      <c r="H318" s="26">
        <v>0.11799867</v>
      </c>
      <c r="I318" s="14">
        <f t="shared" si="71"/>
        <v>0.4229343010752688</v>
      </c>
    </row>
    <row r="319" spans="1:9" x14ac:dyDescent="0.25">
      <c r="A319" s="169" t="s">
        <v>270</v>
      </c>
      <c r="B319" s="25">
        <v>2.9946999999999999</v>
      </c>
      <c r="C319" s="26">
        <v>2.9946999999999999</v>
      </c>
      <c r="D319" s="26">
        <v>0.55683905</v>
      </c>
      <c r="E319" s="53">
        <f t="shared" si="69"/>
        <v>0.18594151334023443</v>
      </c>
      <c r="F319" s="71" t="s">
        <v>19</v>
      </c>
      <c r="G319" s="72" t="s">
        <v>19</v>
      </c>
      <c r="H319" s="72" t="s">
        <v>19</v>
      </c>
      <c r="I319" s="14" t="s">
        <v>19</v>
      </c>
    </row>
    <row r="320" spans="1:9" x14ac:dyDescent="0.25">
      <c r="A320" s="169" t="s">
        <v>271</v>
      </c>
      <c r="B320" s="25">
        <v>149.72724700000001</v>
      </c>
      <c r="C320" s="26">
        <v>149.72724700000001</v>
      </c>
      <c r="D320" s="26">
        <v>17.74010513</v>
      </c>
      <c r="E320" s="53">
        <f t="shared" si="69"/>
        <v>0.11848281114792686</v>
      </c>
      <c r="F320" s="205">
        <v>185.49471199999999</v>
      </c>
      <c r="G320" s="206">
        <v>185.49471199999999</v>
      </c>
      <c r="H320" s="206">
        <v>13.133232189999999</v>
      </c>
      <c r="I320" s="14">
        <f t="shared" ref="I320:I327" si="72">H320/G320</f>
        <v>7.0801113672717533E-2</v>
      </c>
    </row>
    <row r="321" spans="1:9" x14ac:dyDescent="0.25">
      <c r="A321" s="169" t="s">
        <v>261</v>
      </c>
      <c r="B321" s="4">
        <v>8.1997180000000007</v>
      </c>
      <c r="C321" s="7">
        <v>8.1997180000000007</v>
      </c>
      <c r="D321" s="7">
        <v>1.27256291</v>
      </c>
      <c r="E321" s="53">
        <f t="shared" si="69"/>
        <v>0.15519593600657972</v>
      </c>
      <c r="F321" s="35">
        <v>7.9877840000000004</v>
      </c>
      <c r="G321" s="36">
        <v>7.9877840000000004</v>
      </c>
      <c r="H321" s="36">
        <v>3.2292783199999997</v>
      </c>
      <c r="I321" s="14">
        <f t="shared" si="72"/>
        <v>0.40427712116401737</v>
      </c>
    </row>
    <row r="322" spans="1:9" x14ac:dyDescent="0.25">
      <c r="A322" s="169" t="s">
        <v>284</v>
      </c>
      <c r="B322" s="4">
        <v>62.51</v>
      </c>
      <c r="C322" s="7">
        <v>62.51</v>
      </c>
      <c r="D322" s="7">
        <v>3.5143020099999998</v>
      </c>
      <c r="E322" s="53">
        <f t="shared" si="69"/>
        <v>5.6219836986082225E-2</v>
      </c>
      <c r="F322" s="35">
        <v>268.41350899999998</v>
      </c>
      <c r="G322" s="36">
        <v>268.41350899999998</v>
      </c>
      <c r="H322" s="36">
        <v>0</v>
      </c>
      <c r="I322" s="14">
        <f t="shared" si="72"/>
        <v>0</v>
      </c>
    </row>
    <row r="323" spans="1:9" x14ac:dyDescent="0.25">
      <c r="A323" s="169" t="s">
        <v>96</v>
      </c>
      <c r="B323" s="4">
        <v>130.75391200000001</v>
      </c>
      <c r="C323" s="7">
        <v>130.63265799999999</v>
      </c>
      <c r="D323" s="7">
        <v>24.480112819999999</v>
      </c>
      <c r="E323" s="53">
        <f t="shared" si="69"/>
        <v>0.18739657597719553</v>
      </c>
      <c r="F323" s="35">
        <v>6.4237219999999997</v>
      </c>
      <c r="G323" s="36">
        <v>6.5449760000000001</v>
      </c>
      <c r="H323" s="36">
        <v>0.25009774000000001</v>
      </c>
      <c r="I323" s="14">
        <f t="shared" si="72"/>
        <v>3.8212170678700731E-2</v>
      </c>
    </row>
    <row r="324" spans="1:9" x14ac:dyDescent="0.25">
      <c r="A324" s="169" t="s">
        <v>81</v>
      </c>
      <c r="B324" s="4">
        <v>111.71040000000001</v>
      </c>
      <c r="C324" s="7">
        <v>105.71040000000001</v>
      </c>
      <c r="D324" s="7">
        <v>13.620348099999999</v>
      </c>
      <c r="E324" s="53">
        <f t="shared" si="69"/>
        <v>0.12884586663185457</v>
      </c>
      <c r="F324" s="35">
        <v>3.8921999999999999</v>
      </c>
      <c r="G324" s="36">
        <v>3.8921999999999999</v>
      </c>
      <c r="H324" s="36">
        <v>2.939162E-2</v>
      </c>
      <c r="I324" s="14">
        <f t="shared" si="72"/>
        <v>7.5514156518164538E-3</v>
      </c>
    </row>
    <row r="325" spans="1:9" x14ac:dyDescent="0.25">
      <c r="A325" s="169" t="s">
        <v>77</v>
      </c>
      <c r="B325" s="4">
        <v>27.018794</v>
      </c>
      <c r="C325" s="7">
        <v>27.018794</v>
      </c>
      <c r="D325" s="7">
        <v>3.8482535499999999</v>
      </c>
      <c r="E325" s="53">
        <f t="shared" si="69"/>
        <v>0.14242876828625289</v>
      </c>
      <c r="F325" s="35">
        <v>9.9732059999999993</v>
      </c>
      <c r="G325" s="36">
        <v>9.9732059999999993</v>
      </c>
      <c r="H325" s="36">
        <v>0.70222722999999998</v>
      </c>
      <c r="I325" s="14">
        <f t="shared" si="72"/>
        <v>7.0411383260307672E-2</v>
      </c>
    </row>
    <row r="326" spans="1:9" x14ac:dyDescent="0.25">
      <c r="A326" s="169" t="s">
        <v>262</v>
      </c>
      <c r="B326" s="4">
        <v>4.9959709999999999</v>
      </c>
      <c r="C326" s="7">
        <v>4.9761410000000001</v>
      </c>
      <c r="D326" s="7">
        <v>1.3198566699999998</v>
      </c>
      <c r="E326" s="53">
        <f t="shared" si="69"/>
        <v>0.26523699187784266</v>
      </c>
      <c r="F326" s="35">
        <v>1.4520599999999999</v>
      </c>
      <c r="G326" s="36">
        <v>1.4718899999999999</v>
      </c>
      <c r="H326" s="36">
        <v>0.23261367000000002</v>
      </c>
      <c r="I326" s="14">
        <f t="shared" si="72"/>
        <v>0.15803740089272977</v>
      </c>
    </row>
    <row r="327" spans="1:9" ht="15.75" thickBot="1" x14ac:dyDescent="0.3">
      <c r="A327" s="169" t="s">
        <v>263</v>
      </c>
      <c r="B327" s="41">
        <v>48.542974000000001</v>
      </c>
      <c r="C327" s="42">
        <v>41.626435000000001</v>
      </c>
      <c r="D327" s="42">
        <v>10.13818743</v>
      </c>
      <c r="E327" s="54">
        <f t="shared" si="69"/>
        <v>0.24355166206282139</v>
      </c>
      <c r="F327" s="199">
        <v>10.637404</v>
      </c>
      <c r="G327" s="200">
        <v>17.553943</v>
      </c>
      <c r="H327" s="200">
        <v>7.1144580599999996</v>
      </c>
      <c r="I327" s="190">
        <f t="shared" si="72"/>
        <v>0.4052911679159491</v>
      </c>
    </row>
    <row r="328" spans="1:9" ht="15.75" thickBot="1" x14ac:dyDescent="0.3">
      <c r="A328" s="27" t="s">
        <v>287</v>
      </c>
      <c r="B328" s="194">
        <f>SUM(B329:B336)</f>
        <v>655.10598700000003</v>
      </c>
      <c r="C328" s="195">
        <f t="shared" ref="C328:D328" si="73">SUM(C329:C336)</f>
        <v>655.04954999999995</v>
      </c>
      <c r="D328" s="195">
        <f t="shared" si="73"/>
        <v>157.85238614000002</v>
      </c>
      <c r="E328" s="196">
        <f>D328/C328</f>
        <v>0.24097777968094175</v>
      </c>
      <c r="F328" s="198">
        <f>SUM(F329:F336)</f>
        <v>2475.9225489999999</v>
      </c>
      <c r="G328" s="197">
        <f t="shared" ref="G328:H328" si="74">SUM(G329:G336)</f>
        <v>2475.973986</v>
      </c>
      <c r="H328" s="197">
        <f t="shared" si="74"/>
        <v>534.09344100999988</v>
      </c>
      <c r="I328" s="196">
        <f>H328/G328</f>
        <v>0.21571044123643707</v>
      </c>
    </row>
    <row r="329" spans="1:9" x14ac:dyDescent="0.25">
      <c r="A329" s="169" t="s">
        <v>264</v>
      </c>
      <c r="B329" s="45">
        <v>20.573</v>
      </c>
      <c r="C329" s="46">
        <v>20.527794</v>
      </c>
      <c r="D329" s="46">
        <v>4.8045609000000002</v>
      </c>
      <c r="E329" s="56">
        <f t="shared" ref="E329:E336" si="75">D329/C329</f>
        <v>0.23405149622994073</v>
      </c>
      <c r="F329" s="201">
        <v>1.5</v>
      </c>
      <c r="G329" s="202">
        <v>1.5452060000000001</v>
      </c>
      <c r="H329" s="202">
        <v>0.24580831</v>
      </c>
      <c r="I329" s="193">
        <f t="shared" ref="I329:I330" si="76">H329/G329</f>
        <v>0.15907801937087998</v>
      </c>
    </row>
    <row r="330" spans="1:9" x14ac:dyDescent="0.25">
      <c r="A330" s="169" t="s">
        <v>194</v>
      </c>
      <c r="B330" s="4">
        <v>6.6068290000000003</v>
      </c>
      <c r="C330" s="7">
        <v>6.6018290000000004</v>
      </c>
      <c r="D330" s="7">
        <v>1.32376709</v>
      </c>
      <c r="E330" s="53">
        <f t="shared" si="75"/>
        <v>0.20051520419568578</v>
      </c>
      <c r="F330" s="5">
        <v>0.96389400000000003</v>
      </c>
      <c r="G330" s="6">
        <v>0.96389400000000003</v>
      </c>
      <c r="H330" s="6">
        <v>5.7365899999999997E-3</v>
      </c>
      <c r="I330" s="14">
        <f t="shared" si="76"/>
        <v>5.9514739172564614E-3</v>
      </c>
    </row>
    <row r="331" spans="1:9" x14ac:dyDescent="0.25">
      <c r="A331" s="169" t="s">
        <v>265</v>
      </c>
      <c r="B331" s="4">
        <v>24.41047</v>
      </c>
      <c r="C331" s="7">
        <v>24.41047</v>
      </c>
      <c r="D331" s="7">
        <v>4.6239475700000003</v>
      </c>
      <c r="E331" s="53">
        <f t="shared" si="75"/>
        <v>0.18942476609422107</v>
      </c>
      <c r="F331" s="5">
        <v>47.988819999999997</v>
      </c>
      <c r="G331" s="6">
        <v>47.988819999999997</v>
      </c>
      <c r="H331" s="6">
        <v>9.9027403500000002</v>
      </c>
      <c r="I331" s="14">
        <f>H331/G331</f>
        <v>0.20635515417966102</v>
      </c>
    </row>
    <row r="332" spans="1:9" x14ac:dyDescent="0.25">
      <c r="A332" s="176" t="s">
        <v>266</v>
      </c>
      <c r="B332" s="4">
        <v>9.4709000000000003</v>
      </c>
      <c r="C332" s="7">
        <v>9.4709000000000003</v>
      </c>
      <c r="D332" s="7">
        <v>1.5564595299999999</v>
      </c>
      <c r="E332" s="53">
        <f t="shared" si="75"/>
        <v>0.16434124845579617</v>
      </c>
      <c r="F332" s="5">
        <v>5.5</v>
      </c>
      <c r="G332" s="6">
        <v>5.5</v>
      </c>
      <c r="H332" s="6">
        <v>0.15028901</v>
      </c>
      <c r="I332" s="14">
        <f>H332/G332</f>
        <v>2.7325274545454546E-2</v>
      </c>
    </row>
    <row r="333" spans="1:9" x14ac:dyDescent="0.25">
      <c r="A333" s="176" t="s">
        <v>272</v>
      </c>
      <c r="B333" s="4">
        <v>330.5899</v>
      </c>
      <c r="C333" s="7">
        <v>330.5899</v>
      </c>
      <c r="D333" s="7">
        <v>79.053212000000002</v>
      </c>
      <c r="E333" s="53">
        <f t="shared" si="75"/>
        <v>0.23912772894755707</v>
      </c>
      <c r="F333" s="5">
        <v>1673.1657</v>
      </c>
      <c r="G333" s="6">
        <v>1673.1657</v>
      </c>
      <c r="H333" s="6">
        <v>353.95799899999997</v>
      </c>
      <c r="I333" s="14">
        <f t="shared" ref="I333:I334" si="77">H333/G333</f>
        <v>0.21154987757638108</v>
      </c>
    </row>
    <row r="334" spans="1:9" x14ac:dyDescent="0.25">
      <c r="A334" s="176" t="s">
        <v>273</v>
      </c>
      <c r="B334" s="4">
        <v>251.415131</v>
      </c>
      <c r="C334" s="7">
        <v>251.415131</v>
      </c>
      <c r="D334" s="7">
        <v>64.213970000000003</v>
      </c>
      <c r="E334" s="53">
        <f t="shared" si="75"/>
        <v>0.25541012485839604</v>
      </c>
      <c r="F334" s="5">
        <v>743.42366500000003</v>
      </c>
      <c r="G334" s="6">
        <v>743.42366500000003</v>
      </c>
      <c r="H334" s="6">
        <v>168.92703499999999</v>
      </c>
      <c r="I334" s="14">
        <f t="shared" si="77"/>
        <v>0.22722848754081562</v>
      </c>
    </row>
    <row r="335" spans="1:9" x14ac:dyDescent="0.25">
      <c r="A335" s="177" t="s">
        <v>267</v>
      </c>
      <c r="B335" s="4">
        <v>6.3026299999999997</v>
      </c>
      <c r="C335" s="7">
        <v>6.2963990000000001</v>
      </c>
      <c r="D335" s="7">
        <v>1.0679514399999999</v>
      </c>
      <c r="E335" s="53">
        <f t="shared" si="75"/>
        <v>0.16961305025300968</v>
      </c>
      <c r="F335" s="5">
        <v>9.7369999999999998E-2</v>
      </c>
      <c r="G335" s="6">
        <v>0.103601</v>
      </c>
      <c r="H335" s="6">
        <v>1.3346229999999999E-2</v>
      </c>
      <c r="I335" s="14">
        <f>H335/G335</f>
        <v>0.12882337043078734</v>
      </c>
    </row>
    <row r="336" spans="1:9" ht="15.75" thickBot="1" x14ac:dyDescent="0.3">
      <c r="A336" s="178" t="s">
        <v>268</v>
      </c>
      <c r="B336" s="43">
        <v>5.7371270000000001</v>
      </c>
      <c r="C336" s="44">
        <v>5.7371270000000001</v>
      </c>
      <c r="D336" s="44">
        <v>1.2085176100000001</v>
      </c>
      <c r="E336" s="55">
        <f t="shared" si="75"/>
        <v>0.21064857201174039</v>
      </c>
      <c r="F336" s="37">
        <v>3.2831000000000001</v>
      </c>
      <c r="G336" s="38">
        <v>3.2831000000000001</v>
      </c>
      <c r="H336" s="38">
        <v>0.89048652000000006</v>
      </c>
      <c r="I336" s="24">
        <f t="shared" ref="I336" si="78">H336/G336</f>
        <v>0.27123344400109656</v>
      </c>
    </row>
    <row r="337" spans="1:9" x14ac:dyDescent="0.25">
      <c r="A337" s="254" t="s">
        <v>201</v>
      </c>
      <c r="B337" s="254"/>
      <c r="C337" s="254"/>
      <c r="D337" s="254"/>
      <c r="E337" s="254"/>
      <c r="F337" s="254"/>
      <c r="G337" s="254"/>
      <c r="H337" s="254"/>
      <c r="I337" s="254"/>
    </row>
    <row r="338" spans="1:9" x14ac:dyDescent="0.25">
      <c r="A338" s="238" t="s">
        <v>203</v>
      </c>
      <c r="B338" s="239"/>
      <c r="C338" s="239"/>
      <c r="D338" s="239"/>
      <c r="E338" s="239"/>
      <c r="F338" s="239"/>
      <c r="G338" s="239"/>
      <c r="H338" s="239"/>
      <c r="I338" s="239"/>
    </row>
    <row r="339" spans="1:9" x14ac:dyDescent="0.25">
      <c r="A339" s="255"/>
      <c r="B339" s="255"/>
      <c r="C339" s="255"/>
      <c r="D339" s="255"/>
      <c r="E339" s="255"/>
      <c r="F339" s="255"/>
      <c r="G339" s="255"/>
      <c r="H339" s="255"/>
      <c r="I339" s="255"/>
    </row>
    <row r="340" spans="1:9" x14ac:dyDescent="0.25">
      <c r="A340" s="244" t="s">
        <v>0</v>
      </c>
      <c r="B340" s="244"/>
      <c r="C340" s="244"/>
      <c r="D340" s="244"/>
      <c r="E340" s="244"/>
      <c r="F340" s="244"/>
      <c r="G340" s="244"/>
      <c r="H340" s="244"/>
      <c r="I340" s="244"/>
    </row>
    <row r="341" spans="1:9" x14ac:dyDescent="0.25">
      <c r="A341" s="244" t="s">
        <v>1</v>
      </c>
      <c r="B341" s="244"/>
      <c r="C341" s="244"/>
      <c r="D341" s="244"/>
      <c r="E341" s="244"/>
      <c r="F341" s="244"/>
      <c r="G341" s="244"/>
      <c r="H341" s="244"/>
      <c r="I341" s="244"/>
    </row>
    <row r="342" spans="1:9" x14ac:dyDescent="0.25">
      <c r="A342" s="245" t="s">
        <v>200</v>
      </c>
      <c r="B342" s="245"/>
      <c r="C342" s="245"/>
      <c r="D342" s="245"/>
      <c r="E342" s="245"/>
      <c r="F342" s="245"/>
      <c r="G342" s="245"/>
      <c r="H342" s="245"/>
      <c r="I342" s="245"/>
    </row>
    <row r="343" spans="1:9" x14ac:dyDescent="0.25">
      <c r="A343" s="245" t="s">
        <v>274</v>
      </c>
      <c r="B343" s="245"/>
      <c r="C343" s="245"/>
      <c r="D343" s="245"/>
      <c r="E343" s="245"/>
      <c r="F343" s="245"/>
      <c r="G343" s="245"/>
      <c r="H343" s="245"/>
      <c r="I343" s="245"/>
    </row>
    <row r="344" spans="1:9" x14ac:dyDescent="0.25">
      <c r="A344" s="245" t="s">
        <v>296</v>
      </c>
      <c r="B344" s="245"/>
      <c r="C344" s="245"/>
      <c r="D344" s="245"/>
      <c r="E344" s="245"/>
      <c r="F344" s="245"/>
      <c r="G344" s="245"/>
      <c r="H344" s="245"/>
      <c r="I344" s="245"/>
    </row>
    <row r="345" spans="1:9" x14ac:dyDescent="0.25">
      <c r="A345" s="246" t="s">
        <v>2</v>
      </c>
      <c r="B345" s="246"/>
      <c r="C345" s="246"/>
      <c r="D345" s="246"/>
      <c r="E345" s="246"/>
      <c r="F345" s="246"/>
      <c r="G345" s="246"/>
      <c r="H345" s="246"/>
      <c r="I345" s="246"/>
    </row>
    <row r="346" spans="1:9" ht="6" customHeight="1" thickBot="1" x14ac:dyDescent="0.3">
      <c r="A346" s="253"/>
      <c r="B346" s="253"/>
      <c r="C346" s="253"/>
      <c r="D346" s="253"/>
      <c r="E346" s="253"/>
      <c r="F346" s="253"/>
      <c r="G346" s="253"/>
      <c r="H346" s="253"/>
      <c r="I346" s="253"/>
    </row>
    <row r="347" spans="1:9" x14ac:dyDescent="0.25">
      <c r="A347" s="247" t="s">
        <v>3</v>
      </c>
      <c r="B347" s="249" t="s">
        <v>4</v>
      </c>
      <c r="C347" s="250"/>
      <c r="D347" s="250"/>
      <c r="E347" s="251"/>
      <c r="F347" s="249" t="s">
        <v>5</v>
      </c>
      <c r="G347" s="250"/>
      <c r="H347" s="250"/>
      <c r="I347" s="252"/>
    </row>
    <row r="348" spans="1:9" ht="30.75" thickBot="1" x14ac:dyDescent="0.3">
      <c r="A348" s="248"/>
      <c r="B348" s="207" t="s">
        <v>6</v>
      </c>
      <c r="C348" s="208" t="s">
        <v>7</v>
      </c>
      <c r="D348" s="208" t="s">
        <v>8</v>
      </c>
      <c r="E348" s="209" t="s">
        <v>9</v>
      </c>
      <c r="F348" s="210" t="s">
        <v>6</v>
      </c>
      <c r="G348" s="208" t="s">
        <v>7</v>
      </c>
      <c r="H348" s="208" t="s">
        <v>8</v>
      </c>
      <c r="I348" s="211" t="s">
        <v>9</v>
      </c>
    </row>
    <row r="349" spans="1:9" ht="15.75" thickBot="1" x14ac:dyDescent="0.3">
      <c r="A349" s="68" t="s">
        <v>91</v>
      </c>
      <c r="B349" s="213">
        <f>B351+B381+B424+B441</f>
        <v>16762.121198000001</v>
      </c>
      <c r="C349" s="214">
        <f t="shared" ref="C349:D349" si="79">C351+C381+C424+C441</f>
        <v>16725.565993999997</v>
      </c>
      <c r="D349" s="214">
        <f t="shared" si="79"/>
        <v>4680.5973161499996</v>
      </c>
      <c r="E349" s="215">
        <f>D349/C349</f>
        <v>0.2798468714200214</v>
      </c>
      <c r="F349" s="187">
        <f>F351+F381+F424+F441</f>
        <v>8532.6303919999991</v>
      </c>
      <c r="G349" s="188">
        <f t="shared" ref="G349:H349" si="80">G351+G381+G424+G441</f>
        <v>8594.3047630000001</v>
      </c>
      <c r="H349" s="188">
        <f t="shared" si="80"/>
        <v>2278.80413658</v>
      </c>
      <c r="I349" s="189">
        <f>H349/G349</f>
        <v>0.26515281915422106</v>
      </c>
    </row>
    <row r="350" spans="1:9" ht="15.75" thickBot="1" x14ac:dyDescent="0.3">
      <c r="A350" s="186" t="s">
        <v>10</v>
      </c>
      <c r="B350" s="218">
        <f>B351+B381+B424+B441-B425-B432-B433-B446-B447</f>
        <v>15820.061603000002</v>
      </c>
      <c r="C350" s="219">
        <f t="shared" ref="C350:D350" si="81">C351+C381+C424+C441-C425-C432-C433-C446-C447</f>
        <v>15783.561398999997</v>
      </c>
      <c r="D350" s="219">
        <f t="shared" si="81"/>
        <v>4376.2515408499994</v>
      </c>
      <c r="E350" s="66">
        <f>D350/C350</f>
        <v>0.27726641853639361</v>
      </c>
      <c r="F350" s="212">
        <f>F351+F381+F424+F441-F388-F425-F433-F446-F447</f>
        <v>4287.5889799999986</v>
      </c>
      <c r="G350" s="212">
        <f t="shared" ref="G350:H350" si="82">G351+G381+G424+G441-G388-G425-G433-G446-G447</f>
        <v>4349.2083510000011</v>
      </c>
      <c r="H350" s="212">
        <f t="shared" si="82"/>
        <v>1289.2240790599999</v>
      </c>
      <c r="I350" s="32">
        <f>H350/G350</f>
        <v>0.29642729780089111</v>
      </c>
    </row>
    <row r="351" spans="1:9" ht="15.75" thickBot="1" x14ac:dyDescent="0.3">
      <c r="A351" s="70" t="s">
        <v>11</v>
      </c>
      <c r="B351" s="216">
        <f>SUM(B352:B380)</f>
        <v>9447.7875329999988</v>
      </c>
      <c r="C351" s="62">
        <f>SUM(C352:C380)</f>
        <v>9414.0406359999979</v>
      </c>
      <c r="D351" s="62">
        <f>SUM(D352:D380)</f>
        <v>2726.1507721999997</v>
      </c>
      <c r="E351" s="217">
        <f>D351/C351</f>
        <v>0.28958349316817206</v>
      </c>
      <c r="F351" s="12">
        <f>SUM(F352:F380)</f>
        <v>2250.9244950000002</v>
      </c>
      <c r="G351" s="13">
        <f>SUM(G352:G380)</f>
        <v>2278.2954640000003</v>
      </c>
      <c r="H351" s="13">
        <f>SUM(H352:H380)</f>
        <v>774.15866851999999</v>
      </c>
      <c r="I351" s="20">
        <f>H351/G351</f>
        <v>0.33979730932739105</v>
      </c>
    </row>
    <row r="352" spans="1:9" x14ac:dyDescent="0.25">
      <c r="A352" s="168" t="s">
        <v>13</v>
      </c>
      <c r="B352" s="39">
        <v>135.02112399999999</v>
      </c>
      <c r="C352" s="40">
        <v>170.715124</v>
      </c>
      <c r="D352" s="40">
        <v>49.282289470000002</v>
      </c>
      <c r="E352" s="52">
        <f>D352/C352</f>
        <v>0.28868144962950093</v>
      </c>
      <c r="F352" s="33">
        <v>8.9343920000000008</v>
      </c>
      <c r="G352" s="34">
        <v>9.9803920000000002</v>
      </c>
      <c r="H352" s="34">
        <v>1.4673930100000001</v>
      </c>
      <c r="I352" s="21">
        <f>H352/G352</f>
        <v>0.14702759270377358</v>
      </c>
    </row>
    <row r="353" spans="1:9" x14ac:dyDescent="0.25">
      <c r="A353" s="169" t="s">
        <v>15</v>
      </c>
      <c r="B353" s="4">
        <v>146.739915</v>
      </c>
      <c r="C353" s="7">
        <v>147.56050999999999</v>
      </c>
      <c r="D353" s="7">
        <v>34.264963889999997</v>
      </c>
      <c r="E353" s="53">
        <f>D353/C353</f>
        <v>0.23220957890427457</v>
      </c>
      <c r="F353" s="35">
        <v>4.1927849999999998</v>
      </c>
      <c r="G353" s="36">
        <v>4.1927849999999998</v>
      </c>
      <c r="H353" s="36">
        <v>0.40870023999999999</v>
      </c>
      <c r="I353" s="14">
        <f>H353/G353</f>
        <v>9.7477032569044206E-2</v>
      </c>
    </row>
    <row r="354" spans="1:9" x14ac:dyDescent="0.25">
      <c r="A354" s="169" t="s">
        <v>24</v>
      </c>
      <c r="B354" s="4">
        <v>149.06460100000001</v>
      </c>
      <c r="C354" s="7">
        <v>148.67721599999999</v>
      </c>
      <c r="D354" s="7">
        <v>44.281224639999998</v>
      </c>
      <c r="E354" s="53">
        <f t="shared" ref="E354:E375" si="83">D354/C354</f>
        <v>0.29783463688208961</v>
      </c>
      <c r="F354" s="35">
        <v>69.082545999999994</v>
      </c>
      <c r="G354" s="36">
        <v>69.978576000000004</v>
      </c>
      <c r="H354" s="36">
        <v>16.58138988</v>
      </c>
      <c r="I354" s="14">
        <f t="shared" ref="I354:I366" si="84">H354/G354</f>
        <v>0.23694951837831052</v>
      </c>
    </row>
    <row r="355" spans="1:9" x14ac:dyDescent="0.25">
      <c r="A355" s="169" t="s">
        <v>210</v>
      </c>
      <c r="B355" s="4">
        <v>63.263846999999998</v>
      </c>
      <c r="C355" s="7">
        <v>63.527234999999997</v>
      </c>
      <c r="D355" s="7">
        <v>24.022393860000001</v>
      </c>
      <c r="E355" s="53">
        <f t="shared" si="83"/>
        <v>0.37814323037985209</v>
      </c>
      <c r="F355" s="35">
        <v>5.3211310000000003</v>
      </c>
      <c r="G355" s="36">
        <v>5.4326309999999998</v>
      </c>
      <c r="H355" s="36">
        <v>2.5550595999999999</v>
      </c>
      <c r="I355" s="14">
        <f t="shared" si="84"/>
        <v>0.47031716308359617</v>
      </c>
    </row>
    <row r="356" spans="1:9" x14ac:dyDescent="0.25">
      <c r="A356" s="170" t="s">
        <v>211</v>
      </c>
      <c r="B356" s="4">
        <v>1605.1146980000001</v>
      </c>
      <c r="C356" s="7">
        <v>1603.482491</v>
      </c>
      <c r="D356" s="7">
        <v>501.30153436000001</v>
      </c>
      <c r="E356" s="53">
        <f t="shared" si="83"/>
        <v>0.31263299547933759</v>
      </c>
      <c r="F356" s="35">
        <v>167.67644200000001</v>
      </c>
      <c r="G356" s="36">
        <v>174.926354</v>
      </c>
      <c r="H356" s="36">
        <v>55.67593471</v>
      </c>
      <c r="I356" s="14">
        <f t="shared" si="84"/>
        <v>0.31828214238090163</v>
      </c>
    </row>
    <row r="357" spans="1:9" x14ac:dyDescent="0.25">
      <c r="A357" s="171" t="s">
        <v>212</v>
      </c>
      <c r="B357" s="4">
        <v>25.482987999999999</v>
      </c>
      <c r="C357" s="7">
        <v>25.482987999999999</v>
      </c>
      <c r="D357" s="7">
        <v>8.271423200000001</v>
      </c>
      <c r="E357" s="53">
        <f t="shared" si="83"/>
        <v>0.32458608072177414</v>
      </c>
      <c r="F357" s="35">
        <v>3.9662000000000002</v>
      </c>
      <c r="G357" s="36">
        <v>3.9662000000000002</v>
      </c>
      <c r="H357" s="36">
        <v>2.80436262</v>
      </c>
      <c r="I357" s="14">
        <f t="shared" si="84"/>
        <v>0.70706535726892239</v>
      </c>
    </row>
    <row r="358" spans="1:9" x14ac:dyDescent="0.25">
      <c r="A358" s="171" t="s">
        <v>213</v>
      </c>
      <c r="B358" s="4">
        <v>30.951138</v>
      </c>
      <c r="C358" s="7">
        <v>30.951138</v>
      </c>
      <c r="D358" s="7">
        <v>10.09513909</v>
      </c>
      <c r="E358" s="53">
        <f t="shared" si="83"/>
        <v>0.32616374525550562</v>
      </c>
      <c r="F358" s="35">
        <v>423.285684</v>
      </c>
      <c r="G358" s="36">
        <v>423.285684</v>
      </c>
      <c r="H358" s="36">
        <v>75.951196969999998</v>
      </c>
      <c r="I358" s="14">
        <f t="shared" si="84"/>
        <v>0.17943247277410873</v>
      </c>
    </row>
    <row r="359" spans="1:9" x14ac:dyDescent="0.25">
      <c r="A359" s="169" t="s">
        <v>214</v>
      </c>
      <c r="B359" s="4">
        <v>66.098645000000005</v>
      </c>
      <c r="C359" s="7">
        <v>66.098645000000005</v>
      </c>
      <c r="D359" s="7">
        <v>19.846986380000001</v>
      </c>
      <c r="E359" s="53">
        <f t="shared" si="83"/>
        <v>0.30026313519740078</v>
      </c>
      <c r="F359" s="35">
        <v>116.89353</v>
      </c>
      <c r="G359" s="36">
        <v>117.104484</v>
      </c>
      <c r="H359" s="36">
        <v>11.25044295</v>
      </c>
      <c r="I359" s="14">
        <f t="shared" si="84"/>
        <v>9.6071837437070304E-2</v>
      </c>
    </row>
    <row r="360" spans="1:9" x14ac:dyDescent="0.25">
      <c r="A360" s="171" t="s">
        <v>215</v>
      </c>
      <c r="B360" s="4">
        <v>1268.258478</v>
      </c>
      <c r="C360" s="7">
        <v>1266.2318299999999</v>
      </c>
      <c r="D360" s="7">
        <v>451.85700008999999</v>
      </c>
      <c r="E360" s="53">
        <f t="shared" si="83"/>
        <v>0.35685171497386858</v>
      </c>
      <c r="F360" s="35">
        <v>439.19829499999997</v>
      </c>
      <c r="G360" s="36">
        <v>449.85301800000002</v>
      </c>
      <c r="H360" s="36">
        <v>140.28696284</v>
      </c>
      <c r="I360" s="14">
        <f t="shared" si="84"/>
        <v>0.31185066505433556</v>
      </c>
    </row>
    <row r="361" spans="1:9" x14ac:dyDescent="0.25">
      <c r="A361" s="172" t="s">
        <v>216</v>
      </c>
      <c r="B361" s="4">
        <v>33.359321999999999</v>
      </c>
      <c r="C361" s="7">
        <v>33.719076000000001</v>
      </c>
      <c r="D361" s="7">
        <v>10.36551588</v>
      </c>
      <c r="E361" s="53">
        <f t="shared" si="83"/>
        <v>0.3074080642067416</v>
      </c>
      <c r="F361" s="35">
        <v>2.9409000000000001</v>
      </c>
      <c r="G361" s="36">
        <v>2.9409000000000001</v>
      </c>
      <c r="H361" s="36">
        <v>0.63012033000000001</v>
      </c>
      <c r="I361" s="14">
        <f t="shared" si="84"/>
        <v>0.21426105273895746</v>
      </c>
    </row>
    <row r="362" spans="1:9" x14ac:dyDescent="0.25">
      <c r="A362" s="172" t="s">
        <v>217</v>
      </c>
      <c r="B362" s="4">
        <v>15.777279999999999</v>
      </c>
      <c r="C362" s="7">
        <v>15.777279999999999</v>
      </c>
      <c r="D362" s="7">
        <v>4.6640401300000001</v>
      </c>
      <c r="E362" s="53">
        <f t="shared" si="83"/>
        <v>0.295617503777584</v>
      </c>
      <c r="F362" s="35">
        <v>158.458932</v>
      </c>
      <c r="G362" s="36">
        <v>156.458932</v>
      </c>
      <c r="H362" s="36">
        <v>76.281299680000004</v>
      </c>
      <c r="I362" s="14">
        <f t="shared" si="84"/>
        <v>0.48754838541272927</v>
      </c>
    </row>
    <row r="363" spans="1:9" x14ac:dyDescent="0.25">
      <c r="A363" s="172" t="s">
        <v>218</v>
      </c>
      <c r="B363" s="4">
        <v>585.095056</v>
      </c>
      <c r="C363" s="7">
        <v>545.61107500000003</v>
      </c>
      <c r="D363" s="7">
        <v>108.40186806</v>
      </c>
      <c r="E363" s="53">
        <f t="shared" si="83"/>
        <v>0.19867974281863687</v>
      </c>
      <c r="F363" s="35">
        <v>90.747539000000003</v>
      </c>
      <c r="G363" s="36">
        <v>91.140566000000007</v>
      </c>
      <c r="H363" s="36">
        <v>8.4459659899999995</v>
      </c>
      <c r="I363" s="14">
        <f t="shared" si="84"/>
        <v>9.2669667971998312E-2</v>
      </c>
    </row>
    <row r="364" spans="1:9" x14ac:dyDescent="0.25">
      <c r="A364" s="172" t="s">
        <v>219</v>
      </c>
      <c r="B364" s="4">
        <v>102.434926</v>
      </c>
      <c r="C364" s="7">
        <v>103.08033399999999</v>
      </c>
      <c r="D364" s="7">
        <v>27.25637214</v>
      </c>
      <c r="E364" s="53">
        <f t="shared" si="83"/>
        <v>0.26441874101804913</v>
      </c>
      <c r="F364" s="35">
        <v>16.206828999999999</v>
      </c>
      <c r="G364" s="36">
        <v>17.209382000000002</v>
      </c>
      <c r="H364" s="36">
        <v>2.3260906400000003</v>
      </c>
      <c r="I364" s="14">
        <f t="shared" si="84"/>
        <v>0.13516410060512343</v>
      </c>
    </row>
    <row r="365" spans="1:9" x14ac:dyDescent="0.25">
      <c r="A365" s="172" t="s">
        <v>220</v>
      </c>
      <c r="B365" s="4">
        <v>814.38491099999999</v>
      </c>
      <c r="C365" s="7">
        <v>810.57840099999999</v>
      </c>
      <c r="D365" s="7">
        <v>266.47360853999999</v>
      </c>
      <c r="E365" s="53">
        <f t="shared" si="83"/>
        <v>0.32874501493162783</v>
      </c>
      <c r="F365" s="35">
        <v>32.685093999999999</v>
      </c>
      <c r="G365" s="36">
        <v>38.742831000000002</v>
      </c>
      <c r="H365" s="36">
        <v>11.590680970000001</v>
      </c>
      <c r="I365" s="14">
        <f t="shared" si="84"/>
        <v>0.29916969593677861</v>
      </c>
    </row>
    <row r="366" spans="1:9" x14ac:dyDescent="0.25">
      <c r="A366" s="172" t="s">
        <v>221</v>
      </c>
      <c r="B366" s="4">
        <v>28.016562</v>
      </c>
      <c r="C366" s="7">
        <v>27.745484000000001</v>
      </c>
      <c r="D366" s="7">
        <v>7.9464940899999998</v>
      </c>
      <c r="E366" s="53">
        <f t="shared" si="83"/>
        <v>0.28640675686176531</v>
      </c>
      <c r="F366" s="35">
        <v>652.33633999999995</v>
      </c>
      <c r="G366" s="36">
        <v>652.44741799999997</v>
      </c>
      <c r="H366" s="36">
        <v>353.62624297000002</v>
      </c>
      <c r="I366" s="14">
        <f t="shared" si="84"/>
        <v>0.54199960520036883</v>
      </c>
    </row>
    <row r="367" spans="1:9" x14ac:dyDescent="0.25">
      <c r="A367" s="172" t="s">
        <v>30</v>
      </c>
      <c r="B367" s="4">
        <v>2.6469969999999998</v>
      </c>
      <c r="C367" s="7">
        <v>3.3969969999999998</v>
      </c>
      <c r="D367" s="7">
        <v>0.89404201999999999</v>
      </c>
      <c r="E367" s="53">
        <f t="shared" si="83"/>
        <v>0.26318599044980023</v>
      </c>
      <c r="F367" s="5" t="s">
        <v>19</v>
      </c>
      <c r="G367" s="6" t="s">
        <v>19</v>
      </c>
      <c r="H367" s="6" t="s">
        <v>19</v>
      </c>
      <c r="I367" s="14" t="s">
        <v>19</v>
      </c>
    </row>
    <row r="368" spans="1:9" x14ac:dyDescent="0.25">
      <c r="A368" s="169" t="s">
        <v>222</v>
      </c>
      <c r="B368" s="4">
        <v>41.711987000000001</v>
      </c>
      <c r="C368" s="7">
        <v>41.711987000000001</v>
      </c>
      <c r="D368" s="7">
        <v>12.91031538</v>
      </c>
      <c r="E368" s="53">
        <f t="shared" si="83"/>
        <v>0.30951091780883033</v>
      </c>
      <c r="F368" s="35">
        <v>13.764303</v>
      </c>
      <c r="G368" s="36">
        <v>13.764303</v>
      </c>
      <c r="H368" s="36">
        <v>4.2289228099999994</v>
      </c>
      <c r="I368" s="14">
        <f t="shared" ref="I368:I373" si="85">H368/G368</f>
        <v>0.3072384275469669</v>
      </c>
    </row>
    <row r="369" spans="1:9" x14ac:dyDescent="0.25">
      <c r="A369" s="169" t="s">
        <v>223</v>
      </c>
      <c r="B369" s="4">
        <v>25.769445000000001</v>
      </c>
      <c r="C369" s="7">
        <v>22.353279000000001</v>
      </c>
      <c r="D369" s="7">
        <v>10.23572068</v>
      </c>
      <c r="E369" s="53">
        <f t="shared" si="83"/>
        <v>0.45790689947546398</v>
      </c>
      <c r="F369" s="35">
        <v>16.50788</v>
      </c>
      <c r="G369" s="36">
        <v>17.88288</v>
      </c>
      <c r="H369" s="36">
        <v>5.0126139400000005</v>
      </c>
      <c r="I369" s="14">
        <f t="shared" si="85"/>
        <v>0.28030238641650562</v>
      </c>
    </row>
    <row r="370" spans="1:9" x14ac:dyDescent="0.25">
      <c r="A370" s="172" t="s">
        <v>22</v>
      </c>
      <c r="B370" s="4">
        <v>190.625665</v>
      </c>
      <c r="C370" s="7">
        <v>205.625665</v>
      </c>
      <c r="D370" s="7">
        <v>60.624873819999998</v>
      </c>
      <c r="E370" s="53">
        <f t="shared" si="83"/>
        <v>0.29483125960954337</v>
      </c>
      <c r="F370" s="35">
        <v>14.985238000000001</v>
      </c>
      <c r="G370" s="36">
        <v>14.985238000000001</v>
      </c>
      <c r="H370" s="36">
        <v>3.1815516600000002</v>
      </c>
      <c r="I370" s="14">
        <f t="shared" si="85"/>
        <v>0.21231238769781302</v>
      </c>
    </row>
    <row r="371" spans="1:9" x14ac:dyDescent="0.25">
      <c r="A371" s="172" t="s">
        <v>26</v>
      </c>
      <c r="B371" s="4">
        <v>200.13243499999999</v>
      </c>
      <c r="C371" s="7">
        <v>200.057435</v>
      </c>
      <c r="D371" s="7">
        <v>61.658161710000002</v>
      </c>
      <c r="E371" s="53">
        <f t="shared" si="83"/>
        <v>0.30820230055433834</v>
      </c>
      <c r="F371" s="5">
        <v>6.943263</v>
      </c>
      <c r="G371" s="6">
        <v>6.943263</v>
      </c>
      <c r="H371" s="6">
        <v>1.0343958100000001</v>
      </c>
      <c r="I371" s="14">
        <f t="shared" si="85"/>
        <v>0.14897834202737245</v>
      </c>
    </row>
    <row r="372" spans="1:9" x14ac:dyDescent="0.25">
      <c r="A372" s="169" t="s">
        <v>25</v>
      </c>
      <c r="B372" s="4">
        <v>6.5583390000000001</v>
      </c>
      <c r="C372" s="7">
        <v>6.5583390000000001</v>
      </c>
      <c r="D372" s="7">
        <v>2.0364896200000002</v>
      </c>
      <c r="E372" s="53">
        <f t="shared" si="83"/>
        <v>0.31051911467217541</v>
      </c>
      <c r="F372" s="35">
        <v>0.23666999999999999</v>
      </c>
      <c r="G372" s="36">
        <v>0.23666999999999999</v>
      </c>
      <c r="H372" s="36">
        <v>6.0345299999999998E-3</v>
      </c>
      <c r="I372" s="14">
        <f t="shared" si="85"/>
        <v>2.549765496260616E-2</v>
      </c>
    </row>
    <row r="373" spans="1:9" x14ac:dyDescent="0.25">
      <c r="A373" s="172" t="s">
        <v>32</v>
      </c>
      <c r="B373" s="4">
        <v>88.589093000000005</v>
      </c>
      <c r="C373" s="7">
        <v>95.894699000000003</v>
      </c>
      <c r="D373" s="7">
        <v>26.039958540000001</v>
      </c>
      <c r="E373" s="53">
        <f t="shared" si="83"/>
        <v>0.27154742453490571</v>
      </c>
      <c r="F373" s="5">
        <v>5.8419600000000003</v>
      </c>
      <c r="G373" s="6">
        <v>5.8772180000000001</v>
      </c>
      <c r="H373" s="6">
        <v>0.57510592000000005</v>
      </c>
      <c r="I373" s="14">
        <f t="shared" si="85"/>
        <v>9.7853426570190194E-2</v>
      </c>
    </row>
    <row r="374" spans="1:9" x14ac:dyDescent="0.25">
      <c r="A374" s="172" t="s">
        <v>18</v>
      </c>
      <c r="B374" s="4">
        <v>5.3734799999999998</v>
      </c>
      <c r="C374" s="7">
        <v>5.3734799999999998</v>
      </c>
      <c r="D374" s="7">
        <v>1.7758973300000001</v>
      </c>
      <c r="E374" s="53">
        <f t="shared" si="83"/>
        <v>0.33049296359156449</v>
      </c>
      <c r="F374" s="59" t="s">
        <v>19</v>
      </c>
      <c r="G374" s="60" t="s">
        <v>19</v>
      </c>
      <c r="H374" s="60" t="s">
        <v>19</v>
      </c>
      <c r="I374" s="14" t="s">
        <v>19</v>
      </c>
    </row>
    <row r="375" spans="1:9" x14ac:dyDescent="0.25">
      <c r="A375" s="169" t="s">
        <v>224</v>
      </c>
      <c r="B375" s="4">
        <v>0.35524</v>
      </c>
      <c r="C375" s="7">
        <v>0.35524</v>
      </c>
      <c r="D375" s="7">
        <v>0</v>
      </c>
      <c r="E375" s="53">
        <f t="shared" si="83"/>
        <v>0</v>
      </c>
      <c r="F375" s="59" t="s">
        <v>19</v>
      </c>
      <c r="G375" s="60" t="s">
        <v>19</v>
      </c>
      <c r="H375" s="60" t="s">
        <v>19</v>
      </c>
      <c r="I375" s="14" t="s">
        <v>19</v>
      </c>
    </row>
    <row r="376" spans="1:9" x14ac:dyDescent="0.25">
      <c r="A376" s="169" t="s">
        <v>23</v>
      </c>
      <c r="B376" s="4">
        <v>37.924917999999998</v>
      </c>
      <c r="C376" s="7">
        <v>37.924917999999998</v>
      </c>
      <c r="D376" s="7">
        <v>12.296673090000001</v>
      </c>
      <c r="E376" s="53">
        <f>D376/C376</f>
        <v>0.32423730197650003</v>
      </c>
      <c r="F376" s="59" t="s">
        <v>19</v>
      </c>
      <c r="G376" s="60" t="s">
        <v>19</v>
      </c>
      <c r="H376" s="60" t="s">
        <v>19</v>
      </c>
      <c r="I376" s="14" t="s">
        <v>19</v>
      </c>
    </row>
    <row r="377" spans="1:9" x14ac:dyDescent="0.25">
      <c r="A377" s="169" t="s">
        <v>31</v>
      </c>
      <c r="B377" s="4">
        <v>3.6794289999999998</v>
      </c>
      <c r="C377" s="7">
        <v>3.6794289999999998</v>
      </c>
      <c r="D377" s="7">
        <v>1.1768538100000001</v>
      </c>
      <c r="E377" s="53">
        <f t="shared" ref="E377:E379" si="86">D377/C377</f>
        <v>0.31984685939041091</v>
      </c>
      <c r="F377" s="59">
        <v>0.119604</v>
      </c>
      <c r="G377" s="60">
        <v>0.119604</v>
      </c>
      <c r="H377" s="60">
        <v>2.9738380000000002E-2</v>
      </c>
      <c r="I377" s="14">
        <f t="shared" ref="I377:I379" si="87">H377/G377</f>
        <v>0.24864034647670646</v>
      </c>
    </row>
    <row r="378" spans="1:9" x14ac:dyDescent="0.25">
      <c r="A378" s="171" t="s">
        <v>17</v>
      </c>
      <c r="B378" s="4">
        <v>4.1017229999999998</v>
      </c>
      <c r="C378" s="7">
        <v>4.0719760000000003</v>
      </c>
      <c r="D378" s="7">
        <v>1.2387267800000001</v>
      </c>
      <c r="E378" s="53">
        <f t="shared" si="86"/>
        <v>0.30420778020302675</v>
      </c>
      <c r="F378" s="59">
        <v>0.23183000000000001</v>
      </c>
      <c r="G378" s="60">
        <v>0.261577</v>
      </c>
      <c r="H378" s="60">
        <v>6.80978E-2</v>
      </c>
      <c r="I378" s="14">
        <f t="shared" si="87"/>
        <v>0.26033557996307016</v>
      </c>
    </row>
    <row r="379" spans="1:9" x14ac:dyDescent="0.25">
      <c r="A379" s="171" t="s">
        <v>78</v>
      </c>
      <c r="B379" s="4">
        <v>5.9452410000000002</v>
      </c>
      <c r="C379" s="7">
        <v>6.9587529999999997</v>
      </c>
      <c r="D379" s="7">
        <v>1.7486696900000001</v>
      </c>
      <c r="E379" s="53">
        <f t="shared" si="86"/>
        <v>0.25129066802629724</v>
      </c>
      <c r="F379" s="59">
        <v>0.36710799999999999</v>
      </c>
      <c r="G379" s="60">
        <v>0.564558</v>
      </c>
      <c r="H379" s="60">
        <v>0.14036426999999999</v>
      </c>
      <c r="I379" s="14">
        <f t="shared" si="87"/>
        <v>0.24862683727801216</v>
      </c>
    </row>
    <row r="380" spans="1:9" ht="15.75" thickBot="1" x14ac:dyDescent="0.3">
      <c r="A380" s="173" t="s">
        <v>34</v>
      </c>
      <c r="B380" s="41">
        <v>3765.31005</v>
      </c>
      <c r="C380" s="42">
        <v>3720.8396120000002</v>
      </c>
      <c r="D380" s="42">
        <v>965.18353590999993</v>
      </c>
      <c r="E380" s="54">
        <f>D380/C380</f>
        <v>0.2593993927599586</v>
      </c>
      <c r="F380" s="203" t="s">
        <v>19</v>
      </c>
      <c r="G380" s="204" t="s">
        <v>19</v>
      </c>
      <c r="H380" s="204" t="s">
        <v>19</v>
      </c>
      <c r="I380" s="190" t="s">
        <v>19</v>
      </c>
    </row>
    <row r="381" spans="1:9" ht="15.75" thickBot="1" x14ac:dyDescent="0.3">
      <c r="A381" s="182" t="s">
        <v>137</v>
      </c>
      <c r="B381" s="194">
        <f>SUM(B382:B423)</f>
        <v>5669.4491000000025</v>
      </c>
      <c r="C381" s="195">
        <f t="shared" ref="C381:D381" si="88">SUM(C382:C423)</f>
        <v>5671.3507109999991</v>
      </c>
      <c r="D381" s="195">
        <f t="shared" si="88"/>
        <v>1416.3689167799998</v>
      </c>
      <c r="E381" s="196">
        <f>D381/C381</f>
        <v>0.24974102095870193</v>
      </c>
      <c r="F381" s="198">
        <f>SUM(F382:F423)</f>
        <v>2971.4554219999995</v>
      </c>
      <c r="G381" s="197">
        <f t="shared" ref="G381:H381" si="89">SUM(G382:G423)</f>
        <v>2998.6937659999999</v>
      </c>
      <c r="H381" s="197">
        <f t="shared" si="89"/>
        <v>534.29056543999991</v>
      </c>
      <c r="I381" s="196">
        <f>H381/G381</f>
        <v>0.1781744343146775</v>
      </c>
    </row>
    <row r="382" spans="1:9" x14ac:dyDescent="0.25">
      <c r="A382" s="183" t="s">
        <v>225</v>
      </c>
      <c r="B382" s="39">
        <v>5.6905789999999996</v>
      </c>
      <c r="C382" s="40">
        <v>5.6905789999999996</v>
      </c>
      <c r="D382" s="40">
        <v>1.4219504299999999</v>
      </c>
      <c r="E382" s="21">
        <f>D382/C382</f>
        <v>0.24987798781108214</v>
      </c>
      <c r="F382" s="33">
        <v>4.4223049999999997</v>
      </c>
      <c r="G382" s="34">
        <v>5.4223049999999997</v>
      </c>
      <c r="H382" s="34">
        <v>0.54348732</v>
      </c>
      <c r="I382" s="21">
        <f>H382/G382</f>
        <v>0.10023178703521843</v>
      </c>
    </row>
    <row r="383" spans="1:9" x14ac:dyDescent="0.25">
      <c r="A383" s="184" t="s">
        <v>226</v>
      </c>
      <c r="B383" s="4">
        <v>48.962665999999999</v>
      </c>
      <c r="C383" s="7">
        <v>48.962665999999999</v>
      </c>
      <c r="D383" s="7">
        <v>5.7278510000000002</v>
      </c>
      <c r="E383" s="14">
        <f>D383/C383</f>
        <v>0.11698405066423467</v>
      </c>
      <c r="F383" s="35">
        <v>33.284913000000003</v>
      </c>
      <c r="G383" s="36">
        <v>33.284913000000003</v>
      </c>
      <c r="H383" s="36">
        <v>4.8197329299999998</v>
      </c>
      <c r="I383" s="14">
        <f>H383/G383</f>
        <v>0.14480232921143579</v>
      </c>
    </row>
    <row r="384" spans="1:9" x14ac:dyDescent="0.25">
      <c r="A384" s="184" t="s">
        <v>227</v>
      </c>
      <c r="B384" s="4">
        <v>22.5</v>
      </c>
      <c r="C384" s="7">
        <v>22.5</v>
      </c>
      <c r="D384" s="7">
        <v>6.3187604500000001</v>
      </c>
      <c r="E384" s="14">
        <f t="shared" ref="E384:E387" si="90">D384/C384</f>
        <v>0.28083379777777778</v>
      </c>
      <c r="F384" s="35">
        <v>3.3</v>
      </c>
      <c r="G384" s="36">
        <v>3.3</v>
      </c>
      <c r="H384" s="36">
        <v>0.66461279000000006</v>
      </c>
      <c r="I384" s="14">
        <f t="shared" ref="I384:I391" si="91">H384/G384</f>
        <v>0.20139781515151517</v>
      </c>
    </row>
    <row r="385" spans="1:9" x14ac:dyDescent="0.25">
      <c r="A385" s="184" t="s">
        <v>228</v>
      </c>
      <c r="B385" s="4">
        <v>13.779985</v>
      </c>
      <c r="C385" s="7">
        <v>13.779985</v>
      </c>
      <c r="D385" s="7">
        <v>3.2753719599999997</v>
      </c>
      <c r="E385" s="14">
        <f t="shared" si="90"/>
        <v>0.2376905315934669</v>
      </c>
      <c r="F385" s="35">
        <v>2.3329010000000001</v>
      </c>
      <c r="G385" s="36">
        <v>2.3329010000000001</v>
      </c>
      <c r="H385" s="36">
        <v>0.39785957</v>
      </c>
      <c r="I385" s="14">
        <f t="shared" si="91"/>
        <v>0.17054284343827705</v>
      </c>
    </row>
    <row r="386" spans="1:9" x14ac:dyDescent="0.25">
      <c r="A386" s="184" t="s">
        <v>229</v>
      </c>
      <c r="B386" s="4">
        <v>39.614564000000001</v>
      </c>
      <c r="C386" s="7">
        <v>43.247292000000002</v>
      </c>
      <c r="D386" s="7">
        <v>13.383981410000001</v>
      </c>
      <c r="E386" s="14">
        <f t="shared" si="90"/>
        <v>0.30947559468000913</v>
      </c>
      <c r="F386" s="35">
        <v>6.706747</v>
      </c>
      <c r="G386" s="36">
        <v>9.4367090000000005</v>
      </c>
      <c r="H386" s="36">
        <v>3.0347809100000003</v>
      </c>
      <c r="I386" s="14">
        <f t="shared" si="91"/>
        <v>0.32159314332994693</v>
      </c>
    </row>
    <row r="387" spans="1:9" x14ac:dyDescent="0.25">
      <c r="A387" s="184" t="s">
        <v>198</v>
      </c>
      <c r="B387" s="4">
        <v>4620.8759460000001</v>
      </c>
      <c r="C387" s="7">
        <v>4620.8759460000001</v>
      </c>
      <c r="D387" s="7">
        <v>1151.4613926400002</v>
      </c>
      <c r="E387" s="14">
        <f t="shared" si="90"/>
        <v>0.24918682217313093</v>
      </c>
      <c r="F387" s="35">
        <v>345.07249999999999</v>
      </c>
      <c r="G387" s="36">
        <v>345.07249999999999</v>
      </c>
      <c r="H387" s="36">
        <v>56.964496369999992</v>
      </c>
      <c r="I387" s="14">
        <f t="shared" si="91"/>
        <v>0.16507979155105085</v>
      </c>
    </row>
    <row r="388" spans="1:9" x14ac:dyDescent="0.25">
      <c r="A388" s="184" t="s">
        <v>293</v>
      </c>
      <c r="B388" s="5" t="s">
        <v>19</v>
      </c>
      <c r="C388" s="6" t="s">
        <v>19</v>
      </c>
      <c r="D388" s="6" t="s">
        <v>19</v>
      </c>
      <c r="E388" s="14" t="s">
        <v>19</v>
      </c>
      <c r="F388" s="35">
        <v>1614.7735170000001</v>
      </c>
      <c r="G388" s="36">
        <v>1614.7735170000001</v>
      </c>
      <c r="H388" s="36">
        <v>118.9339762</v>
      </c>
      <c r="I388" s="14">
        <f t="shared" si="91"/>
        <v>7.3653657895604435E-2</v>
      </c>
    </row>
    <row r="389" spans="1:9" x14ac:dyDescent="0.25">
      <c r="A389" s="184" t="s">
        <v>230</v>
      </c>
      <c r="B389" s="4">
        <v>16.950521999999999</v>
      </c>
      <c r="C389" s="7">
        <v>17.950521999999999</v>
      </c>
      <c r="D389" s="7">
        <v>3.6813558399999997</v>
      </c>
      <c r="E389" s="14">
        <f t="shared" ref="E389:E423" si="92">D389/C389</f>
        <v>0.20508349785036892</v>
      </c>
      <c r="F389" s="35">
        <v>23.725235000000001</v>
      </c>
      <c r="G389" s="36">
        <v>23.725235000000001</v>
      </c>
      <c r="H389" s="36">
        <v>0.87828823</v>
      </c>
      <c r="I389" s="14">
        <f t="shared" si="91"/>
        <v>3.7019158292847257E-2</v>
      </c>
    </row>
    <row r="390" spans="1:9" ht="15" customHeight="1" x14ac:dyDescent="0.25">
      <c r="A390" s="184" t="s">
        <v>283</v>
      </c>
      <c r="B390" s="5">
        <v>4.3428000000000004</v>
      </c>
      <c r="C390" s="7">
        <v>4.3428000000000004</v>
      </c>
      <c r="D390" s="7">
        <v>0.72855550999999996</v>
      </c>
      <c r="E390" s="14">
        <f t="shared" si="92"/>
        <v>0.16776169982499767</v>
      </c>
      <c r="F390" s="59">
        <v>2.4470000000000001</v>
      </c>
      <c r="G390" s="60">
        <v>2.4470000000000001</v>
      </c>
      <c r="H390" s="60">
        <v>2.7974490000000001E-2</v>
      </c>
      <c r="I390" s="14">
        <f t="shared" si="91"/>
        <v>1.1432157744176543E-2</v>
      </c>
    </row>
    <row r="391" spans="1:9" x14ac:dyDescent="0.25">
      <c r="A391" s="184" t="s">
        <v>231</v>
      </c>
      <c r="B391" s="4">
        <v>9.0597019999999997</v>
      </c>
      <c r="C391" s="7">
        <v>9.0597019999999997</v>
      </c>
      <c r="D391" s="7">
        <v>2.78707087</v>
      </c>
      <c r="E391" s="14">
        <f t="shared" si="92"/>
        <v>0.30763383497602903</v>
      </c>
      <c r="F391" s="35">
        <v>0.19934499999999999</v>
      </c>
      <c r="G391" s="36">
        <v>0.19934499999999999</v>
      </c>
      <c r="H391" s="36">
        <v>2.9314650000000001E-2</v>
      </c>
      <c r="I391" s="14">
        <f t="shared" si="91"/>
        <v>0.14705485464897541</v>
      </c>
    </row>
    <row r="392" spans="1:9" x14ac:dyDescent="0.25">
      <c r="A392" s="184" t="s">
        <v>232</v>
      </c>
      <c r="B392" s="4">
        <v>1.463379</v>
      </c>
      <c r="C392" s="7">
        <v>1.6153789999999999</v>
      </c>
      <c r="D392" s="7">
        <v>0.51751548000000003</v>
      </c>
      <c r="E392" s="14">
        <f t="shared" si="92"/>
        <v>0.32036783937391788</v>
      </c>
      <c r="F392" s="59" t="s">
        <v>19</v>
      </c>
      <c r="G392" s="60" t="s">
        <v>19</v>
      </c>
      <c r="H392" s="60" t="s">
        <v>19</v>
      </c>
      <c r="I392" s="14" t="s">
        <v>19</v>
      </c>
    </row>
    <row r="393" spans="1:9" x14ac:dyDescent="0.25">
      <c r="A393" s="184" t="s">
        <v>56</v>
      </c>
      <c r="B393" s="4">
        <v>20.755649999999999</v>
      </c>
      <c r="C393" s="7">
        <v>20.594149999999999</v>
      </c>
      <c r="D393" s="7">
        <v>6.04975562</v>
      </c>
      <c r="E393" s="14">
        <f t="shared" si="92"/>
        <v>0.29376087966728415</v>
      </c>
      <c r="F393" s="35">
        <v>392.74621000000002</v>
      </c>
      <c r="G393" s="36">
        <v>392.90771000000001</v>
      </c>
      <c r="H393" s="36">
        <v>146.33103803999998</v>
      </c>
      <c r="I393" s="14">
        <f t="shared" ref="I393:I422" si="93">H393/G393</f>
        <v>0.37243106794722858</v>
      </c>
    </row>
    <row r="394" spans="1:9" x14ac:dyDescent="0.25">
      <c r="A394" s="184" t="s">
        <v>233</v>
      </c>
      <c r="B394" s="4">
        <v>7.1596900000000003</v>
      </c>
      <c r="C394" s="7">
        <v>7.1596900000000003</v>
      </c>
      <c r="D394" s="7">
        <v>1.79747433</v>
      </c>
      <c r="E394" s="14">
        <f t="shared" si="92"/>
        <v>0.25105477052777425</v>
      </c>
      <c r="F394" s="35">
        <v>4.0625</v>
      </c>
      <c r="G394" s="36">
        <v>4.0625</v>
      </c>
      <c r="H394" s="36">
        <v>0.82352768999999992</v>
      </c>
      <c r="I394" s="14">
        <f t="shared" si="93"/>
        <v>0.20271450830769228</v>
      </c>
    </row>
    <row r="395" spans="1:9" x14ac:dyDescent="0.25">
      <c r="A395" s="184" t="s">
        <v>288</v>
      </c>
      <c r="B395" s="4">
        <v>7.6153529999999998</v>
      </c>
      <c r="C395" s="7">
        <v>7.6153529999999998</v>
      </c>
      <c r="D395" s="7">
        <v>2.1113759300000003</v>
      </c>
      <c r="E395" s="14">
        <f t="shared" si="92"/>
        <v>0.27725253576557785</v>
      </c>
      <c r="F395" s="35">
        <v>0.200293</v>
      </c>
      <c r="G395" s="36">
        <v>0.200293</v>
      </c>
      <c r="H395" s="36">
        <v>4.8920400000000003E-3</v>
      </c>
      <c r="I395" s="14">
        <f t="shared" si="93"/>
        <v>2.4424418227297011E-2</v>
      </c>
    </row>
    <row r="396" spans="1:9" x14ac:dyDescent="0.25">
      <c r="A396" s="184" t="s">
        <v>289</v>
      </c>
      <c r="B396" s="4">
        <v>12.784651</v>
      </c>
      <c r="C396" s="7">
        <v>12.784651</v>
      </c>
      <c r="D396" s="7">
        <v>3.93840982</v>
      </c>
      <c r="E396" s="14">
        <f t="shared" si="92"/>
        <v>0.30805767165642611</v>
      </c>
      <c r="F396" s="35">
        <v>3.0137079999999998</v>
      </c>
      <c r="G396" s="36">
        <v>7.4329330000000002</v>
      </c>
      <c r="H396" s="36">
        <v>0.90311176999999998</v>
      </c>
      <c r="I396" s="14">
        <f t="shared" si="93"/>
        <v>0.121501400591126</v>
      </c>
    </row>
    <row r="397" spans="1:9" x14ac:dyDescent="0.25">
      <c r="A397" s="184" t="s">
        <v>236</v>
      </c>
      <c r="B397" s="4">
        <v>9.3171510000000008</v>
      </c>
      <c r="C397" s="7">
        <v>9.5921509999999994</v>
      </c>
      <c r="D397" s="7">
        <v>2.6016665099999998</v>
      </c>
      <c r="E397" s="14">
        <f t="shared" si="92"/>
        <v>0.271228685828653</v>
      </c>
      <c r="F397" s="5">
        <v>2.5</v>
      </c>
      <c r="G397" s="6">
        <v>3.8085</v>
      </c>
      <c r="H397" s="6">
        <v>0.13638608999999999</v>
      </c>
      <c r="I397" s="14">
        <f t="shared" si="93"/>
        <v>3.5810972823946435E-2</v>
      </c>
    </row>
    <row r="398" spans="1:9" x14ac:dyDescent="0.25">
      <c r="A398" s="184" t="s">
        <v>237</v>
      </c>
      <c r="B398" s="4">
        <v>4.4675200000000004</v>
      </c>
      <c r="C398" s="7">
        <v>4.4675200000000004</v>
      </c>
      <c r="D398" s="7">
        <v>1.20064818</v>
      </c>
      <c r="E398" s="14">
        <f t="shared" si="92"/>
        <v>0.26875048796647799</v>
      </c>
      <c r="F398" s="35">
        <v>2.7</v>
      </c>
      <c r="G398" s="36">
        <v>2.7</v>
      </c>
      <c r="H398" s="36">
        <v>0.35944594000000002</v>
      </c>
      <c r="I398" s="14">
        <f t="shared" si="93"/>
        <v>0.13312812592592593</v>
      </c>
    </row>
    <row r="399" spans="1:9" x14ac:dyDescent="0.25">
      <c r="A399" s="184" t="s">
        <v>98</v>
      </c>
      <c r="B399" s="4">
        <v>2.1328260000000001</v>
      </c>
      <c r="C399" s="7">
        <v>2.1328260000000001</v>
      </c>
      <c r="D399" s="7">
        <v>0.56090055000000005</v>
      </c>
      <c r="E399" s="14">
        <f t="shared" si="92"/>
        <v>0.26298467385525121</v>
      </c>
      <c r="F399" s="59">
        <v>1.2</v>
      </c>
      <c r="G399" s="60">
        <v>1.2</v>
      </c>
      <c r="H399" s="60">
        <v>4.6718949999999995E-2</v>
      </c>
      <c r="I399" s="14">
        <f t="shared" si="93"/>
        <v>3.8932458333333329E-2</v>
      </c>
    </row>
    <row r="400" spans="1:9" x14ac:dyDescent="0.25">
      <c r="A400" s="184" t="s">
        <v>238</v>
      </c>
      <c r="B400" s="4">
        <v>12.5564</v>
      </c>
      <c r="C400" s="7">
        <v>12.414607</v>
      </c>
      <c r="D400" s="7">
        <v>4.8005046799999995</v>
      </c>
      <c r="E400" s="14">
        <f t="shared" si="92"/>
        <v>0.38668196907078889</v>
      </c>
      <c r="F400" s="35">
        <v>4.2336499999999999</v>
      </c>
      <c r="G400" s="36">
        <v>4.3754429999999997</v>
      </c>
      <c r="H400" s="36">
        <v>1.7042936100000001</v>
      </c>
      <c r="I400" s="14">
        <f t="shared" si="93"/>
        <v>0.38951338413047554</v>
      </c>
    </row>
    <row r="401" spans="1:9" ht="15.75" thickBot="1" x14ac:dyDescent="0.3">
      <c r="A401" s="185" t="s">
        <v>239</v>
      </c>
      <c r="B401" s="43">
        <v>7.1837770000000001</v>
      </c>
      <c r="C401" s="44">
        <v>7.1837770000000001</v>
      </c>
      <c r="D401" s="44">
        <v>2.2811427000000002</v>
      </c>
      <c r="E401" s="22">
        <f t="shared" si="92"/>
        <v>0.31754085629328416</v>
      </c>
      <c r="F401" s="37">
        <v>43.186466000000003</v>
      </c>
      <c r="G401" s="38">
        <v>43.114840999999998</v>
      </c>
      <c r="H401" s="38">
        <v>19.238639249999999</v>
      </c>
      <c r="I401" s="22">
        <f t="shared" si="93"/>
        <v>0.44621849005543124</v>
      </c>
    </row>
    <row r="402" spans="1:9" x14ac:dyDescent="0.25">
      <c r="A402" s="183" t="s">
        <v>240</v>
      </c>
      <c r="B402" s="39">
        <v>4.8720150000000002</v>
      </c>
      <c r="C402" s="40">
        <v>4.8720150000000002</v>
      </c>
      <c r="D402" s="40">
        <v>1.34034743</v>
      </c>
      <c r="E402" s="21">
        <f t="shared" si="92"/>
        <v>0.27511151546126189</v>
      </c>
      <c r="F402" s="33">
        <v>0.36768499999999998</v>
      </c>
      <c r="G402" s="34">
        <v>0.36768499999999998</v>
      </c>
      <c r="H402" s="34">
        <v>7.6033980000000001E-2</v>
      </c>
      <c r="I402" s="21">
        <f t="shared" si="93"/>
        <v>0.20679108476005278</v>
      </c>
    </row>
    <row r="403" spans="1:9" x14ac:dyDescent="0.25">
      <c r="A403" s="184" t="s">
        <v>241</v>
      </c>
      <c r="B403" s="4">
        <v>6.9094439999999997</v>
      </c>
      <c r="C403" s="7">
        <v>6.9094439999999997</v>
      </c>
      <c r="D403" s="7">
        <v>1.5320851000000002</v>
      </c>
      <c r="E403" s="14">
        <f t="shared" si="92"/>
        <v>0.22173782724051316</v>
      </c>
      <c r="F403" s="5">
        <v>2.0001000000000002</v>
      </c>
      <c r="G403" s="6">
        <v>2.0001000000000002</v>
      </c>
      <c r="H403" s="6">
        <v>0.49283929999999998</v>
      </c>
      <c r="I403" s="14">
        <f t="shared" si="93"/>
        <v>0.2464073296335183</v>
      </c>
    </row>
    <row r="404" spans="1:9" x14ac:dyDescent="0.25">
      <c r="A404" s="184" t="s">
        <v>242</v>
      </c>
      <c r="B404" s="4">
        <v>22.861941000000002</v>
      </c>
      <c r="C404" s="7">
        <v>25.061443000000001</v>
      </c>
      <c r="D404" s="7">
        <v>8.4371096799999989</v>
      </c>
      <c r="E404" s="14">
        <f t="shared" si="92"/>
        <v>0.33665697861052929</v>
      </c>
      <c r="F404" s="35">
        <v>41.125042999999998</v>
      </c>
      <c r="G404" s="36">
        <v>41.125042999999998</v>
      </c>
      <c r="H404" s="36">
        <v>8.8721310500000001</v>
      </c>
      <c r="I404" s="14">
        <f t="shared" si="93"/>
        <v>0.21573548385104424</v>
      </c>
    </row>
    <row r="405" spans="1:9" x14ac:dyDescent="0.25">
      <c r="A405" s="184" t="s">
        <v>277</v>
      </c>
      <c r="B405" s="4">
        <v>17.118752000000001</v>
      </c>
      <c r="C405" s="7">
        <v>17.109836999999999</v>
      </c>
      <c r="D405" s="7">
        <v>4.5386393700000003</v>
      </c>
      <c r="E405" s="14">
        <f t="shared" si="92"/>
        <v>0.26526490988780316</v>
      </c>
      <c r="F405" s="35">
        <v>37.010848000000003</v>
      </c>
      <c r="G405" s="36">
        <v>37.019762999999998</v>
      </c>
      <c r="H405" s="36">
        <v>4.3180788899999998</v>
      </c>
      <c r="I405" s="14">
        <f t="shared" si="93"/>
        <v>0.11664253199027773</v>
      </c>
    </row>
    <row r="406" spans="1:9" x14ac:dyDescent="0.25">
      <c r="A406" s="184" t="s">
        <v>243</v>
      </c>
      <c r="B406" s="4">
        <v>4.4555049999999996</v>
      </c>
      <c r="C406" s="7">
        <v>10.405924000000001</v>
      </c>
      <c r="D406" s="7">
        <v>1.6661305100000001</v>
      </c>
      <c r="E406" s="14">
        <f t="shared" si="92"/>
        <v>0.16011365353043133</v>
      </c>
      <c r="F406" s="5">
        <v>0.25273600000000002</v>
      </c>
      <c r="G406" s="6">
        <v>3.1122260000000002</v>
      </c>
      <c r="H406" s="6">
        <v>0.22479915</v>
      </c>
      <c r="I406" s="14">
        <f t="shared" si="93"/>
        <v>7.2230985153391811E-2</v>
      </c>
    </row>
    <row r="407" spans="1:9" x14ac:dyDescent="0.25">
      <c r="A407" s="184" t="s">
        <v>244</v>
      </c>
      <c r="B407" s="4">
        <v>62.383422000000003</v>
      </c>
      <c r="C407" s="7">
        <v>62.383422000000003</v>
      </c>
      <c r="D407" s="7">
        <v>19.050123360000001</v>
      </c>
      <c r="E407" s="14">
        <f t="shared" si="92"/>
        <v>0.30537156746547184</v>
      </c>
      <c r="F407" s="5">
        <v>2.0704099999999999</v>
      </c>
      <c r="G407" s="6">
        <v>2.0704099999999999</v>
      </c>
      <c r="H407" s="6">
        <v>0.62838346999999994</v>
      </c>
      <c r="I407" s="14">
        <f t="shared" si="93"/>
        <v>0.30350677885056582</v>
      </c>
    </row>
    <row r="408" spans="1:9" x14ac:dyDescent="0.25">
      <c r="A408" s="184" t="s">
        <v>245</v>
      </c>
      <c r="B408" s="4">
        <v>3.3769779999999998</v>
      </c>
      <c r="C408" s="7">
        <v>3.3769779999999998</v>
      </c>
      <c r="D408" s="7">
        <v>1.11784298</v>
      </c>
      <c r="E408" s="14">
        <f t="shared" si="92"/>
        <v>0.33101873331718479</v>
      </c>
      <c r="F408" s="35">
        <v>1.658631</v>
      </c>
      <c r="G408" s="36">
        <v>1.658631</v>
      </c>
      <c r="H408" s="36">
        <v>0.33314913000000002</v>
      </c>
      <c r="I408" s="14">
        <f t="shared" si="93"/>
        <v>0.20085789425134343</v>
      </c>
    </row>
    <row r="409" spans="1:9" x14ac:dyDescent="0.25">
      <c r="A409" s="226" t="s">
        <v>246</v>
      </c>
      <c r="B409" s="4">
        <v>13.696975</v>
      </c>
      <c r="C409" s="7">
        <v>13.696975</v>
      </c>
      <c r="D409" s="7">
        <v>2.22753888</v>
      </c>
      <c r="E409" s="14">
        <f t="shared" si="92"/>
        <v>0.16262998800830111</v>
      </c>
      <c r="F409" s="35">
        <v>0.55002499999999999</v>
      </c>
      <c r="G409" s="36">
        <v>0.55002499999999999</v>
      </c>
      <c r="H409" s="36">
        <v>0.14296238</v>
      </c>
      <c r="I409" s="14">
        <f t="shared" si="93"/>
        <v>0.25991978546429706</v>
      </c>
    </row>
    <row r="410" spans="1:9" x14ac:dyDescent="0.25">
      <c r="A410" s="184" t="s">
        <v>247</v>
      </c>
      <c r="B410" s="4">
        <v>9.8053039999999996</v>
      </c>
      <c r="C410" s="7">
        <v>9.6434800000000003</v>
      </c>
      <c r="D410" s="7">
        <v>2.3661056299999998</v>
      </c>
      <c r="E410" s="14">
        <f t="shared" si="92"/>
        <v>0.24535806887140324</v>
      </c>
      <c r="F410" s="5">
        <v>23.847643999999999</v>
      </c>
      <c r="G410" s="6">
        <v>23.943467999999999</v>
      </c>
      <c r="H410" s="6">
        <v>8.1195145899999996</v>
      </c>
      <c r="I410" s="14">
        <f t="shared" si="93"/>
        <v>0.339111885964055</v>
      </c>
    </row>
    <row r="411" spans="1:9" x14ac:dyDescent="0.25">
      <c r="A411" s="227" t="s">
        <v>248</v>
      </c>
      <c r="B411" s="4">
        <v>4.3254289999999997</v>
      </c>
      <c r="C411" s="7">
        <v>4.3254289999999997</v>
      </c>
      <c r="D411" s="7">
        <v>1.11321775</v>
      </c>
      <c r="E411" s="14">
        <f t="shared" si="92"/>
        <v>0.25736585897028946</v>
      </c>
      <c r="F411" s="35">
        <v>17.314406999999999</v>
      </c>
      <c r="G411" s="36">
        <v>17.574187999999999</v>
      </c>
      <c r="H411" s="36">
        <v>3.9624992099999998</v>
      </c>
      <c r="I411" s="14">
        <f t="shared" si="93"/>
        <v>0.2254726767461461</v>
      </c>
    </row>
    <row r="412" spans="1:9" x14ac:dyDescent="0.25">
      <c r="A412" s="227" t="s">
        <v>290</v>
      </c>
      <c r="B412" s="4">
        <v>52.504841999999996</v>
      </c>
      <c r="C412" s="7">
        <v>42.718881000000003</v>
      </c>
      <c r="D412" s="7">
        <v>16.92987321</v>
      </c>
      <c r="E412" s="14">
        <f t="shared" si="92"/>
        <v>0.39630891104099847</v>
      </c>
      <c r="F412" s="35">
        <v>233.59449599999999</v>
      </c>
      <c r="G412" s="36">
        <v>244.34045699999999</v>
      </c>
      <c r="H412" s="36">
        <v>137.02632131000001</v>
      </c>
      <c r="I412" s="14">
        <f t="shared" si="93"/>
        <v>0.56080078998133343</v>
      </c>
    </row>
    <row r="413" spans="1:9" x14ac:dyDescent="0.25">
      <c r="A413" s="184" t="s">
        <v>249</v>
      </c>
      <c r="B413" s="4">
        <v>18.655569</v>
      </c>
      <c r="C413" s="7">
        <v>18.655569</v>
      </c>
      <c r="D413" s="7">
        <v>8.0093645000000002</v>
      </c>
      <c r="E413" s="14">
        <f t="shared" si="92"/>
        <v>0.42932834157993255</v>
      </c>
      <c r="F413" s="35">
        <v>10.669945999999999</v>
      </c>
      <c r="G413" s="36">
        <v>10.669945999999999</v>
      </c>
      <c r="H413" s="36">
        <v>3.5335161099999999</v>
      </c>
      <c r="I413" s="14">
        <f t="shared" si="93"/>
        <v>0.33116532267361054</v>
      </c>
    </row>
    <row r="414" spans="1:9" x14ac:dyDescent="0.25">
      <c r="A414" s="184" t="s">
        <v>250</v>
      </c>
      <c r="B414" s="4">
        <v>2.869132</v>
      </c>
      <c r="C414" s="7">
        <v>2.869132</v>
      </c>
      <c r="D414" s="7">
        <v>0.81437639000000006</v>
      </c>
      <c r="E414" s="14">
        <f t="shared" si="92"/>
        <v>0.28384068422087239</v>
      </c>
      <c r="F414" s="59">
        <v>0.05</v>
      </c>
      <c r="G414" s="60">
        <v>0.05</v>
      </c>
      <c r="H414" s="60">
        <v>4.6643980000000002E-2</v>
      </c>
      <c r="I414" s="14">
        <f t="shared" si="93"/>
        <v>0.93287960000000003</v>
      </c>
    </row>
    <row r="415" spans="1:9" x14ac:dyDescent="0.25">
      <c r="A415" s="184" t="s">
        <v>251</v>
      </c>
      <c r="B415" s="4">
        <v>49.964652999999998</v>
      </c>
      <c r="C415" s="7">
        <v>49.964652999999998</v>
      </c>
      <c r="D415" s="7">
        <v>15.756392160000001</v>
      </c>
      <c r="E415" s="14">
        <f t="shared" si="92"/>
        <v>0.31535077727848926</v>
      </c>
      <c r="F415" s="35">
        <v>33.881103000000003</v>
      </c>
      <c r="G415" s="36">
        <v>33.881103000000003</v>
      </c>
      <c r="H415" s="36">
        <v>2.5962550699999998</v>
      </c>
      <c r="I415" s="14">
        <f t="shared" si="93"/>
        <v>7.6628410533151753E-2</v>
      </c>
    </row>
    <row r="416" spans="1:9" x14ac:dyDescent="0.25">
      <c r="A416" s="184" t="s">
        <v>291</v>
      </c>
      <c r="B416" s="5">
        <v>2.9260830000000002</v>
      </c>
      <c r="C416" s="6">
        <v>2.9260830000000002</v>
      </c>
      <c r="D416" s="6">
        <v>0</v>
      </c>
      <c r="E416" s="14">
        <f t="shared" si="92"/>
        <v>0</v>
      </c>
      <c r="F416" s="59">
        <v>2.0739169999999998</v>
      </c>
      <c r="G416" s="60">
        <v>2.0739169999999998</v>
      </c>
      <c r="H416" s="60">
        <v>0</v>
      </c>
      <c r="I416" s="14">
        <f t="shared" si="93"/>
        <v>0</v>
      </c>
    </row>
    <row r="417" spans="1:9" x14ac:dyDescent="0.25">
      <c r="A417" s="184" t="s">
        <v>292</v>
      </c>
      <c r="B417" s="5">
        <v>3.0764999999999998</v>
      </c>
      <c r="C417" s="6">
        <v>3.0764999999999998</v>
      </c>
      <c r="D417" s="6">
        <v>0</v>
      </c>
      <c r="E417" s="14">
        <f t="shared" si="92"/>
        <v>0</v>
      </c>
      <c r="F417" s="59">
        <v>0.32350000000000001</v>
      </c>
      <c r="G417" s="60">
        <v>0.32350000000000001</v>
      </c>
      <c r="H417" s="60">
        <v>0</v>
      </c>
      <c r="I417" s="14">
        <f t="shared" si="93"/>
        <v>0</v>
      </c>
    </row>
    <row r="418" spans="1:9" x14ac:dyDescent="0.25">
      <c r="A418" s="184" t="s">
        <v>252</v>
      </c>
      <c r="B418" s="4">
        <v>86.938258000000005</v>
      </c>
      <c r="C418" s="7">
        <v>86.296548000000001</v>
      </c>
      <c r="D418" s="7">
        <v>24.154976050000002</v>
      </c>
      <c r="E418" s="14">
        <f t="shared" si="92"/>
        <v>0.27990663137533617</v>
      </c>
      <c r="F418" s="35">
        <v>5.7386080000000002</v>
      </c>
      <c r="G418" s="36">
        <v>5.7386080000000002</v>
      </c>
      <c r="H418" s="36">
        <v>0.72006751000000002</v>
      </c>
      <c r="I418" s="14">
        <f t="shared" si="93"/>
        <v>0.12547773083646765</v>
      </c>
    </row>
    <row r="419" spans="1:9" x14ac:dyDescent="0.25">
      <c r="A419" s="184" t="s">
        <v>253</v>
      </c>
      <c r="B419" s="4">
        <v>290.51776000000001</v>
      </c>
      <c r="C419" s="7">
        <v>290.51776000000001</v>
      </c>
      <c r="D419" s="7">
        <v>55.886192399999999</v>
      </c>
      <c r="E419" s="14">
        <f t="shared" si="92"/>
        <v>0.1923675592156569</v>
      </c>
      <c r="F419" s="35">
        <v>60.01</v>
      </c>
      <c r="G419" s="36">
        <v>61.182682999999997</v>
      </c>
      <c r="H419" s="36">
        <v>6.5655552000000004</v>
      </c>
      <c r="I419" s="14">
        <f t="shared" si="93"/>
        <v>0.10731067808843886</v>
      </c>
    </row>
    <row r="420" spans="1:9" x14ac:dyDescent="0.25">
      <c r="A420" s="184" t="s">
        <v>254</v>
      </c>
      <c r="B420" s="4">
        <v>9.6818340000000003</v>
      </c>
      <c r="C420" s="7">
        <v>9.2754989999999999</v>
      </c>
      <c r="D420" s="7">
        <v>2.43226414</v>
      </c>
      <c r="E420" s="14">
        <f t="shared" si="92"/>
        <v>0.262224613468235</v>
      </c>
      <c r="F420" s="35">
        <v>0.22849900000000001</v>
      </c>
      <c r="G420" s="36">
        <v>0.63483400000000001</v>
      </c>
      <c r="H420" s="36">
        <v>0.57421396999999996</v>
      </c>
      <c r="I420" s="14">
        <f t="shared" si="93"/>
        <v>0.90451042319724517</v>
      </c>
    </row>
    <row r="421" spans="1:9" x14ac:dyDescent="0.25">
      <c r="A421" s="184" t="s">
        <v>255</v>
      </c>
      <c r="B421" s="4">
        <v>28.626643999999999</v>
      </c>
      <c r="C421" s="7">
        <v>28.626643999999999</v>
      </c>
      <c r="D421" s="7">
        <v>6.8148168700000005</v>
      </c>
      <c r="E421" s="14">
        <f t="shared" si="92"/>
        <v>0.2380585328129976</v>
      </c>
      <c r="F421" s="35">
        <v>0.97</v>
      </c>
      <c r="G421" s="36">
        <v>0.97</v>
      </c>
      <c r="H421" s="36">
        <v>0.11319950999999999</v>
      </c>
      <c r="I421" s="14">
        <f t="shared" si="93"/>
        <v>0.11670052577319587</v>
      </c>
    </row>
    <row r="422" spans="1:9" x14ac:dyDescent="0.25">
      <c r="A422" s="184" t="s">
        <v>256</v>
      </c>
      <c r="B422" s="4">
        <v>106.18210000000001</v>
      </c>
      <c r="C422" s="7">
        <v>106.18210000000001</v>
      </c>
      <c r="D422" s="7">
        <v>27.407355160000002</v>
      </c>
      <c r="E422" s="14">
        <f t="shared" si="92"/>
        <v>0.25811652962222448</v>
      </c>
      <c r="F422" s="35">
        <v>7.210534</v>
      </c>
      <c r="G422" s="36">
        <v>9.2105340000000009</v>
      </c>
      <c r="H422" s="36">
        <v>0.10182479</v>
      </c>
      <c r="I422" s="14">
        <f t="shared" si="93"/>
        <v>1.1055253691045491E-2</v>
      </c>
    </row>
    <row r="423" spans="1:9" ht="15.75" thickBot="1" x14ac:dyDescent="0.3">
      <c r="A423" s="185" t="s">
        <v>76</v>
      </c>
      <c r="B423" s="43">
        <v>0.48679899999999998</v>
      </c>
      <c r="C423" s="44">
        <v>0.48679899999999998</v>
      </c>
      <c r="D423" s="44">
        <v>0.12848129999999999</v>
      </c>
      <c r="E423" s="22">
        <f t="shared" si="92"/>
        <v>0.26393090372001587</v>
      </c>
      <c r="F423" s="228">
        <v>0.4</v>
      </c>
      <c r="G423" s="229">
        <v>0.4</v>
      </c>
      <c r="H423" s="229">
        <v>0</v>
      </c>
      <c r="I423" s="22">
        <f>H423/G423</f>
        <v>0</v>
      </c>
    </row>
    <row r="424" spans="1:9" ht="15.75" thickBot="1" x14ac:dyDescent="0.3">
      <c r="A424" s="220" t="s">
        <v>286</v>
      </c>
      <c r="B424" s="221">
        <f>SUM(B425:B440)</f>
        <v>989.77857800000004</v>
      </c>
      <c r="C424" s="222">
        <f t="shared" ref="C424:D424" si="94">SUM(C425:C440)</f>
        <v>982.62509699999987</v>
      </c>
      <c r="D424" s="222">
        <f t="shared" si="94"/>
        <v>310.25042087000003</v>
      </c>
      <c r="E424" s="223">
        <f>D424/C424</f>
        <v>0.31573630860560042</v>
      </c>
      <c r="F424" s="224">
        <f>SUM(F425:F440)</f>
        <v>834.32792599999993</v>
      </c>
      <c r="G424" s="225">
        <f t="shared" ref="G424:H424" si="95">SUM(G425:G440)</f>
        <v>841.34154699999999</v>
      </c>
      <c r="H424" s="225">
        <f t="shared" si="95"/>
        <v>106.00843891000001</v>
      </c>
      <c r="I424" s="223">
        <f>H424/G424</f>
        <v>0.12599929159328679</v>
      </c>
    </row>
    <row r="425" spans="1:9" x14ac:dyDescent="0.25">
      <c r="A425" s="174" t="s">
        <v>269</v>
      </c>
      <c r="B425" s="45">
        <v>207.332617</v>
      </c>
      <c r="C425" s="46">
        <v>207.27761699999999</v>
      </c>
      <c r="D425" s="46">
        <v>60.661975820000002</v>
      </c>
      <c r="E425" s="56">
        <f t="shared" ref="E425:E440" si="96">D425/C425</f>
        <v>0.29266052310896651</v>
      </c>
      <c r="F425" s="191">
        <v>28.183817999999999</v>
      </c>
      <c r="G425" s="192">
        <v>28.238817999999998</v>
      </c>
      <c r="H425" s="192">
        <v>2.1490987700000002</v>
      </c>
      <c r="I425" s="193">
        <f t="shared" ref="I425" si="97">H425/G425</f>
        <v>7.6104416622537113E-2</v>
      </c>
    </row>
    <row r="426" spans="1:9" x14ac:dyDescent="0.25">
      <c r="A426" s="174" t="s">
        <v>257</v>
      </c>
      <c r="B426" s="45">
        <v>54.095967000000002</v>
      </c>
      <c r="C426" s="46">
        <v>54.095967000000002</v>
      </c>
      <c r="D426" s="46">
        <v>17.782400579999997</v>
      </c>
      <c r="E426" s="53">
        <f t="shared" si="96"/>
        <v>0.328719525061822</v>
      </c>
      <c r="F426" s="191">
        <v>29.9832</v>
      </c>
      <c r="G426" s="192">
        <v>29.9832</v>
      </c>
      <c r="H426" s="192">
        <v>1.3669081699999999</v>
      </c>
      <c r="I426" s="193">
        <f>H426/G426</f>
        <v>4.5589135582592914E-2</v>
      </c>
    </row>
    <row r="427" spans="1:9" x14ac:dyDescent="0.25">
      <c r="A427" s="169" t="s">
        <v>50</v>
      </c>
      <c r="B427" s="4">
        <v>0.89079900000000001</v>
      </c>
      <c r="C427" s="7">
        <v>0.89079900000000001</v>
      </c>
      <c r="D427" s="7">
        <v>8.5781919999999998E-2</v>
      </c>
      <c r="E427" s="53">
        <f t="shared" si="96"/>
        <v>9.6297728219272807E-2</v>
      </c>
      <c r="F427" s="59" t="s">
        <v>19</v>
      </c>
      <c r="G427" s="60" t="s">
        <v>19</v>
      </c>
      <c r="H427" s="60" t="s">
        <v>19</v>
      </c>
      <c r="I427" s="14" t="s">
        <v>19</v>
      </c>
    </row>
    <row r="428" spans="1:9" x14ac:dyDescent="0.25">
      <c r="A428" s="169" t="s">
        <v>258</v>
      </c>
      <c r="B428" s="4">
        <v>37.399543000000001</v>
      </c>
      <c r="C428" s="7">
        <v>37.399543000000001</v>
      </c>
      <c r="D428" s="7">
        <v>13.209014810000001</v>
      </c>
      <c r="E428" s="53">
        <f t="shared" si="96"/>
        <v>0.35318652984609999</v>
      </c>
      <c r="F428" s="35">
        <v>16.561254999999999</v>
      </c>
      <c r="G428" s="36">
        <v>16.425353999999999</v>
      </c>
      <c r="H428" s="36">
        <v>4.7820989200000001</v>
      </c>
      <c r="I428" s="14">
        <f t="shared" ref="I428:I431" si="98">H428/G428</f>
        <v>0.29114130021185541</v>
      </c>
    </row>
    <row r="429" spans="1:9" x14ac:dyDescent="0.25">
      <c r="A429" s="169" t="s">
        <v>54</v>
      </c>
      <c r="B429" s="4">
        <v>133.813106</v>
      </c>
      <c r="C429" s="7">
        <v>133.813106</v>
      </c>
      <c r="D429" s="7">
        <v>79.200528930000004</v>
      </c>
      <c r="E429" s="53">
        <f t="shared" si="96"/>
        <v>0.59187422889653274</v>
      </c>
      <c r="F429" s="35">
        <v>187.75339299999999</v>
      </c>
      <c r="G429" s="36">
        <v>187.75339299999999</v>
      </c>
      <c r="H429" s="36">
        <v>35.756983049999995</v>
      </c>
      <c r="I429" s="14">
        <f t="shared" si="98"/>
        <v>0.19044653456675478</v>
      </c>
    </row>
    <row r="430" spans="1:9" x14ac:dyDescent="0.25">
      <c r="A430" s="169" t="s">
        <v>259</v>
      </c>
      <c r="B430" s="4">
        <v>8.4538960000000003</v>
      </c>
      <c r="C430" s="7">
        <v>8.4538960000000003</v>
      </c>
      <c r="D430" s="7">
        <v>1.9843699099999998</v>
      </c>
      <c r="E430" s="53">
        <f t="shared" si="96"/>
        <v>0.2347284506457141</v>
      </c>
      <c r="F430" s="35">
        <v>77.292663000000005</v>
      </c>
      <c r="G430" s="36">
        <v>77.292663000000005</v>
      </c>
      <c r="H430" s="36">
        <v>30.771156619999999</v>
      </c>
      <c r="I430" s="14">
        <f t="shared" si="98"/>
        <v>0.39811225833944935</v>
      </c>
    </row>
    <row r="431" spans="1:9" x14ac:dyDescent="0.25">
      <c r="A431" s="169" t="s">
        <v>260</v>
      </c>
      <c r="B431" s="25">
        <v>1.3389340000000001</v>
      </c>
      <c r="C431" s="26">
        <v>1.3389340000000001</v>
      </c>
      <c r="D431" s="26">
        <v>0.30380232000000001</v>
      </c>
      <c r="E431" s="53">
        <f t="shared" si="96"/>
        <v>0.22689865221138608</v>
      </c>
      <c r="F431" s="25">
        <v>0.27900000000000003</v>
      </c>
      <c r="G431" s="26">
        <v>0.27900000000000003</v>
      </c>
      <c r="H431" s="26">
        <v>0.11799867</v>
      </c>
      <c r="I431" s="14">
        <f t="shared" si="98"/>
        <v>0.4229343010752688</v>
      </c>
    </row>
    <row r="432" spans="1:9" x14ac:dyDescent="0.25">
      <c r="A432" s="169" t="s">
        <v>270</v>
      </c>
      <c r="B432" s="25">
        <v>2.9946999999999999</v>
      </c>
      <c r="C432" s="26">
        <v>2.9946999999999999</v>
      </c>
      <c r="D432" s="26">
        <v>0.73248519999999995</v>
      </c>
      <c r="E432" s="53">
        <f t="shared" si="96"/>
        <v>0.24459384913346913</v>
      </c>
      <c r="F432" s="71" t="s">
        <v>19</v>
      </c>
      <c r="G432" s="72" t="s">
        <v>19</v>
      </c>
      <c r="H432" s="72" t="s">
        <v>19</v>
      </c>
      <c r="I432" s="14" t="s">
        <v>19</v>
      </c>
    </row>
    <row r="433" spans="1:9" x14ac:dyDescent="0.25">
      <c r="A433" s="169" t="s">
        <v>271</v>
      </c>
      <c r="B433" s="25">
        <v>149.72724700000001</v>
      </c>
      <c r="C433" s="26">
        <v>149.72724700000001</v>
      </c>
      <c r="D433" s="26">
        <v>34.509976280000004</v>
      </c>
      <c r="E433" s="53">
        <f t="shared" si="96"/>
        <v>0.23048561281568211</v>
      </c>
      <c r="F433" s="205">
        <v>185.49471199999999</v>
      </c>
      <c r="G433" s="206">
        <v>185.49471199999999</v>
      </c>
      <c r="H433" s="206">
        <v>18.386895550000002</v>
      </c>
      <c r="I433" s="14">
        <f t="shared" ref="I433:I440" si="99">H433/G433</f>
        <v>9.91235564170692E-2</v>
      </c>
    </row>
    <row r="434" spans="1:9" x14ac:dyDescent="0.25">
      <c r="A434" s="169" t="s">
        <v>261</v>
      </c>
      <c r="B434" s="4">
        <v>8.1997180000000007</v>
      </c>
      <c r="C434" s="7">
        <v>8.1997180000000007</v>
      </c>
      <c r="D434" s="7">
        <v>1.7941334499999999</v>
      </c>
      <c r="E434" s="53">
        <f t="shared" si="96"/>
        <v>0.21880428692791626</v>
      </c>
      <c r="F434" s="35">
        <v>7.9877840000000004</v>
      </c>
      <c r="G434" s="36">
        <v>7.9877840000000004</v>
      </c>
      <c r="H434" s="36">
        <v>3.5104713100000002</v>
      </c>
      <c r="I434" s="14">
        <f t="shared" si="99"/>
        <v>0.43947999970955648</v>
      </c>
    </row>
    <row r="435" spans="1:9" x14ac:dyDescent="0.25">
      <c r="A435" s="169" t="s">
        <v>284</v>
      </c>
      <c r="B435" s="4">
        <v>62.51</v>
      </c>
      <c r="C435" s="7">
        <v>62.51</v>
      </c>
      <c r="D435" s="7">
        <v>14.481461939999999</v>
      </c>
      <c r="E435" s="53">
        <f t="shared" si="96"/>
        <v>0.23166632442809149</v>
      </c>
      <c r="F435" s="35">
        <v>268.41350899999998</v>
      </c>
      <c r="G435" s="36">
        <v>268.41350899999998</v>
      </c>
      <c r="H435" s="36">
        <v>0.12713373</v>
      </c>
      <c r="I435" s="14">
        <f t="shared" si="99"/>
        <v>4.7364877600106187E-4</v>
      </c>
    </row>
    <row r="436" spans="1:9" x14ac:dyDescent="0.25">
      <c r="A436" s="169" t="s">
        <v>96</v>
      </c>
      <c r="B436" s="4">
        <v>130.75391200000001</v>
      </c>
      <c r="C436" s="7">
        <v>130.63265799999999</v>
      </c>
      <c r="D436" s="7">
        <v>38.467567000000003</v>
      </c>
      <c r="E436" s="53">
        <f t="shared" si="96"/>
        <v>0.29447128757037161</v>
      </c>
      <c r="F436" s="35">
        <v>6.4237219999999997</v>
      </c>
      <c r="G436" s="36">
        <v>6.5449760000000001</v>
      </c>
      <c r="H436" s="36">
        <v>0.26448525000000001</v>
      </c>
      <c r="I436" s="14">
        <f t="shared" si="99"/>
        <v>4.0410423200940689E-2</v>
      </c>
    </row>
    <row r="437" spans="1:9" x14ac:dyDescent="0.25">
      <c r="A437" s="169" t="s">
        <v>81</v>
      </c>
      <c r="B437" s="4">
        <v>111.71040000000001</v>
      </c>
      <c r="C437" s="7">
        <v>111.71040000000001</v>
      </c>
      <c r="D437" s="7">
        <v>27.180994160000001</v>
      </c>
      <c r="E437" s="53">
        <f t="shared" si="96"/>
        <v>0.24331659505292255</v>
      </c>
      <c r="F437" s="35">
        <v>3.8921999999999999</v>
      </c>
      <c r="G437" s="36">
        <v>3.8921999999999999</v>
      </c>
      <c r="H437" s="36">
        <v>9.112727000000001E-2</v>
      </c>
      <c r="I437" s="14">
        <f t="shared" si="99"/>
        <v>2.3412792251169007E-2</v>
      </c>
    </row>
    <row r="438" spans="1:9" x14ac:dyDescent="0.25">
      <c r="A438" s="169" t="s">
        <v>77</v>
      </c>
      <c r="B438" s="4">
        <v>27.018794</v>
      </c>
      <c r="C438" s="7">
        <v>27.014835000000001</v>
      </c>
      <c r="D438" s="7">
        <v>5.2138495700000007</v>
      </c>
      <c r="E438" s="53">
        <f t="shared" si="96"/>
        <v>0.19299949712815201</v>
      </c>
      <c r="F438" s="35">
        <v>9.9732059999999993</v>
      </c>
      <c r="G438" s="36">
        <v>9.9732059999999993</v>
      </c>
      <c r="H438" s="36">
        <v>1.3161362599999999</v>
      </c>
      <c r="I438" s="14">
        <f t="shared" si="99"/>
        <v>0.13196721896649885</v>
      </c>
    </row>
    <row r="439" spans="1:9" x14ac:dyDescent="0.25">
      <c r="A439" s="169" t="s">
        <v>262</v>
      </c>
      <c r="B439" s="4">
        <v>4.9959709999999999</v>
      </c>
      <c r="C439" s="7">
        <v>4.9761410000000001</v>
      </c>
      <c r="D439" s="7">
        <v>1.66207993</v>
      </c>
      <c r="E439" s="53">
        <f t="shared" si="96"/>
        <v>0.33400981403059116</v>
      </c>
      <c r="F439" s="35">
        <v>1.4520599999999999</v>
      </c>
      <c r="G439" s="36">
        <v>1.4718899999999999</v>
      </c>
      <c r="H439" s="36">
        <v>0.23874995999999998</v>
      </c>
      <c r="I439" s="14">
        <f t="shared" si="99"/>
        <v>0.162206387705603</v>
      </c>
    </row>
    <row r="440" spans="1:9" ht="15.75" thickBot="1" x14ac:dyDescent="0.3">
      <c r="A440" s="169" t="s">
        <v>263</v>
      </c>
      <c r="B440" s="41">
        <v>48.542974000000001</v>
      </c>
      <c r="C440" s="42">
        <v>41.589536000000003</v>
      </c>
      <c r="D440" s="42">
        <v>12.97999905</v>
      </c>
      <c r="E440" s="54">
        <f t="shared" si="96"/>
        <v>0.31209771251114704</v>
      </c>
      <c r="F440" s="199">
        <v>10.637404</v>
      </c>
      <c r="G440" s="200">
        <v>17.590841999999999</v>
      </c>
      <c r="H440" s="200">
        <v>7.1291953799999996</v>
      </c>
      <c r="I440" s="190">
        <f t="shared" si="99"/>
        <v>0.40527880245868847</v>
      </c>
    </row>
    <row r="441" spans="1:9" ht="15.75" thickBot="1" x14ac:dyDescent="0.3">
      <c r="A441" s="27" t="s">
        <v>287</v>
      </c>
      <c r="B441" s="194">
        <f>SUM(B442:B449)</f>
        <v>655.10598700000003</v>
      </c>
      <c r="C441" s="195">
        <f t="shared" ref="C441:D441" si="100">SUM(C442:C449)</f>
        <v>657.54954999999995</v>
      </c>
      <c r="D441" s="195">
        <f t="shared" si="100"/>
        <v>227.8272063</v>
      </c>
      <c r="E441" s="196">
        <f>D441/C441</f>
        <v>0.34647914564005106</v>
      </c>
      <c r="F441" s="198">
        <f>SUM(F442:F449)</f>
        <v>2475.9225489999999</v>
      </c>
      <c r="G441" s="197">
        <f t="shared" ref="G441:H441" si="101">SUM(G442:G449)</f>
        <v>2475.973986</v>
      </c>
      <c r="H441" s="197">
        <f t="shared" si="101"/>
        <v>864.34646370999997</v>
      </c>
      <c r="I441" s="196">
        <f>H441/G441</f>
        <v>0.34909351576281061</v>
      </c>
    </row>
    <row r="442" spans="1:9" x14ac:dyDescent="0.25">
      <c r="A442" s="169" t="s">
        <v>264</v>
      </c>
      <c r="B442" s="45">
        <v>20.573</v>
      </c>
      <c r="C442" s="46">
        <v>20.527794</v>
      </c>
      <c r="D442" s="46">
        <v>6.3249351599999999</v>
      </c>
      <c r="E442" s="56">
        <f t="shared" ref="E442:E449" si="102">D442/C442</f>
        <v>0.30811567770019516</v>
      </c>
      <c r="F442" s="201">
        <v>1.5</v>
      </c>
      <c r="G442" s="202">
        <v>1.5452060000000001</v>
      </c>
      <c r="H442" s="202">
        <v>0.45834072999999997</v>
      </c>
      <c r="I442" s="193">
        <f t="shared" ref="I442:I443" si="103">H442/G442</f>
        <v>0.29662111718437539</v>
      </c>
    </row>
    <row r="443" spans="1:9" x14ac:dyDescent="0.25">
      <c r="A443" s="169" t="s">
        <v>194</v>
      </c>
      <c r="B443" s="4">
        <v>6.6068290000000003</v>
      </c>
      <c r="C443" s="7">
        <v>6.6018290000000004</v>
      </c>
      <c r="D443" s="7">
        <v>1.72753607</v>
      </c>
      <c r="E443" s="53">
        <f t="shared" si="102"/>
        <v>0.26167537359722587</v>
      </c>
      <c r="F443" s="5">
        <v>0.96389400000000003</v>
      </c>
      <c r="G443" s="6">
        <v>0.96389400000000003</v>
      </c>
      <c r="H443" s="6">
        <v>5.7365899999999997E-3</v>
      </c>
      <c r="I443" s="14">
        <f t="shared" si="103"/>
        <v>5.9514739172564614E-3</v>
      </c>
    </row>
    <row r="444" spans="1:9" x14ac:dyDescent="0.25">
      <c r="A444" s="169" t="s">
        <v>265</v>
      </c>
      <c r="B444" s="4">
        <v>24.41047</v>
      </c>
      <c r="C444" s="7">
        <v>24.41047</v>
      </c>
      <c r="D444" s="7">
        <v>6.04185485</v>
      </c>
      <c r="E444" s="53">
        <f t="shared" si="102"/>
        <v>0.24751079557255554</v>
      </c>
      <c r="F444" s="5">
        <v>47.988819999999997</v>
      </c>
      <c r="G444" s="6">
        <v>47.988819999999997</v>
      </c>
      <c r="H444" s="6">
        <v>12.20619623</v>
      </c>
      <c r="I444" s="14">
        <f>H444/G444</f>
        <v>0.25435499831002306</v>
      </c>
    </row>
    <row r="445" spans="1:9" x14ac:dyDescent="0.25">
      <c r="A445" s="176" t="s">
        <v>266</v>
      </c>
      <c r="B445" s="4">
        <v>9.4709000000000003</v>
      </c>
      <c r="C445" s="7">
        <v>11.9709</v>
      </c>
      <c r="D445" s="7">
        <v>2.21769609</v>
      </c>
      <c r="E445" s="53">
        <f t="shared" si="102"/>
        <v>0.18525725634664059</v>
      </c>
      <c r="F445" s="5">
        <v>5.5</v>
      </c>
      <c r="G445" s="6">
        <v>5.5</v>
      </c>
      <c r="H445" s="6">
        <v>0.15625115000000001</v>
      </c>
      <c r="I445" s="14">
        <f>H445/G445</f>
        <v>2.8409300000000002E-2</v>
      </c>
    </row>
    <row r="446" spans="1:9" x14ac:dyDescent="0.25">
      <c r="A446" s="176" t="s">
        <v>272</v>
      </c>
      <c r="B446" s="4">
        <v>330.5899</v>
      </c>
      <c r="C446" s="7">
        <v>330.5899</v>
      </c>
      <c r="D446" s="7">
        <v>101.604198</v>
      </c>
      <c r="E446" s="53">
        <f t="shared" si="102"/>
        <v>0.30734211178260434</v>
      </c>
      <c r="F446" s="5">
        <v>1673.1657</v>
      </c>
      <c r="G446" s="6">
        <v>1673.1657</v>
      </c>
      <c r="H446" s="6">
        <v>429.40773200000001</v>
      </c>
      <c r="I446" s="14">
        <f t="shared" ref="I446:I447" si="104">H446/G446</f>
        <v>0.25664387693340834</v>
      </c>
    </row>
    <row r="447" spans="1:9" x14ac:dyDescent="0.25">
      <c r="A447" s="176" t="s">
        <v>273</v>
      </c>
      <c r="B447" s="4">
        <v>251.415131</v>
      </c>
      <c r="C447" s="7">
        <v>251.415131</v>
      </c>
      <c r="D447" s="7">
        <v>106.83714000000001</v>
      </c>
      <c r="E447" s="53">
        <f t="shared" si="102"/>
        <v>0.42494315904956415</v>
      </c>
      <c r="F447" s="5">
        <v>743.42366500000003</v>
      </c>
      <c r="G447" s="6">
        <v>743.42366500000003</v>
      </c>
      <c r="H447" s="6">
        <v>420.70235500000001</v>
      </c>
      <c r="I447" s="14">
        <f t="shared" si="104"/>
        <v>0.56589852436295529</v>
      </c>
    </row>
    <row r="448" spans="1:9" x14ac:dyDescent="0.25">
      <c r="A448" s="177" t="s">
        <v>267</v>
      </c>
      <c r="B448" s="4">
        <v>6.3026299999999997</v>
      </c>
      <c r="C448" s="7">
        <v>6.2963990000000001</v>
      </c>
      <c r="D448" s="7">
        <v>1.36045076</v>
      </c>
      <c r="E448" s="53">
        <f t="shared" si="102"/>
        <v>0.21606806684265084</v>
      </c>
      <c r="F448" s="5">
        <v>9.7369999999999998E-2</v>
      </c>
      <c r="G448" s="6">
        <v>0.103601</v>
      </c>
      <c r="H448" s="6">
        <v>1.8944599999999999E-2</v>
      </c>
      <c r="I448" s="14">
        <f>H448/G448</f>
        <v>0.18286116929373267</v>
      </c>
    </row>
    <row r="449" spans="1:9" ht="15.75" thickBot="1" x14ac:dyDescent="0.3">
      <c r="A449" s="178" t="s">
        <v>268</v>
      </c>
      <c r="B449" s="43">
        <v>5.7371270000000001</v>
      </c>
      <c r="C449" s="44">
        <v>5.7371270000000001</v>
      </c>
      <c r="D449" s="44">
        <v>1.7133953700000002</v>
      </c>
      <c r="E449" s="55">
        <f t="shared" si="102"/>
        <v>0.29865041683755655</v>
      </c>
      <c r="F449" s="37">
        <v>3.2831000000000001</v>
      </c>
      <c r="G449" s="38">
        <v>3.2831000000000001</v>
      </c>
      <c r="H449" s="38">
        <v>1.3909074099999998</v>
      </c>
      <c r="I449" s="24">
        <f t="shared" ref="I449" si="105">H449/G449</f>
        <v>0.42365672991989273</v>
      </c>
    </row>
    <row r="450" spans="1:9" x14ac:dyDescent="0.25">
      <c r="A450" s="254" t="s">
        <v>201</v>
      </c>
      <c r="B450" s="254"/>
      <c r="C450" s="254"/>
      <c r="D450" s="254"/>
      <c r="E450" s="254"/>
      <c r="F450" s="254"/>
      <c r="G450" s="254"/>
      <c r="H450" s="254"/>
      <c r="I450" s="254"/>
    </row>
    <row r="451" spans="1:9" x14ac:dyDescent="0.25">
      <c r="A451" s="238" t="s">
        <v>203</v>
      </c>
      <c r="B451" s="239"/>
      <c r="C451" s="239"/>
      <c r="D451" s="239"/>
      <c r="E451" s="239"/>
      <c r="F451" s="239"/>
      <c r="G451" s="239"/>
      <c r="H451" s="239"/>
      <c r="I451" s="239"/>
    </row>
    <row r="452" spans="1:9" x14ac:dyDescent="0.25">
      <c r="A452" s="255"/>
      <c r="B452" s="255"/>
      <c r="C452" s="255"/>
      <c r="D452" s="255"/>
      <c r="E452" s="255"/>
      <c r="F452" s="255"/>
      <c r="G452" s="255"/>
      <c r="H452" s="255"/>
      <c r="I452" s="255"/>
    </row>
    <row r="453" spans="1:9" x14ac:dyDescent="0.25">
      <c r="A453" s="244" t="s">
        <v>0</v>
      </c>
      <c r="B453" s="244"/>
      <c r="C453" s="244"/>
      <c r="D453" s="244"/>
      <c r="E453" s="244"/>
      <c r="F453" s="244"/>
      <c r="G453" s="244"/>
      <c r="H453" s="244"/>
      <c r="I453" s="244"/>
    </row>
    <row r="454" spans="1:9" x14ac:dyDescent="0.25">
      <c r="A454" s="244" t="s">
        <v>1</v>
      </c>
      <c r="B454" s="244"/>
      <c r="C454" s="244"/>
      <c r="D454" s="244"/>
      <c r="E454" s="244"/>
      <c r="F454" s="244"/>
      <c r="G454" s="244"/>
      <c r="H454" s="244"/>
      <c r="I454" s="244"/>
    </row>
    <row r="455" spans="1:9" x14ac:dyDescent="0.25">
      <c r="A455" s="245" t="s">
        <v>200</v>
      </c>
      <c r="B455" s="245"/>
      <c r="C455" s="245"/>
      <c r="D455" s="245"/>
      <c r="E455" s="245"/>
      <c r="F455" s="245"/>
      <c r="G455" s="245"/>
      <c r="H455" s="245"/>
      <c r="I455" s="245"/>
    </row>
    <row r="456" spans="1:9" x14ac:dyDescent="0.25">
      <c r="A456" s="245" t="s">
        <v>274</v>
      </c>
      <c r="B456" s="245"/>
      <c r="C456" s="245"/>
      <c r="D456" s="245"/>
      <c r="E456" s="245"/>
      <c r="F456" s="245"/>
      <c r="G456" s="245"/>
      <c r="H456" s="245"/>
      <c r="I456" s="245"/>
    </row>
    <row r="457" spans="1:9" x14ac:dyDescent="0.25">
      <c r="A457" s="245" t="s">
        <v>297</v>
      </c>
      <c r="B457" s="245"/>
      <c r="C457" s="245"/>
      <c r="D457" s="245"/>
      <c r="E457" s="245"/>
      <c r="F457" s="245"/>
      <c r="G457" s="245"/>
      <c r="H457" s="245"/>
      <c r="I457" s="245"/>
    </row>
    <row r="458" spans="1:9" x14ac:dyDescent="0.25">
      <c r="A458" s="246" t="s">
        <v>2</v>
      </c>
      <c r="B458" s="246"/>
      <c r="C458" s="246"/>
      <c r="D458" s="246"/>
      <c r="E458" s="246"/>
      <c r="F458" s="246"/>
      <c r="G458" s="246"/>
      <c r="H458" s="246"/>
      <c r="I458" s="246"/>
    </row>
    <row r="459" spans="1:9" ht="15.75" thickBot="1" x14ac:dyDescent="0.3">
      <c r="A459" s="253"/>
      <c r="B459" s="253"/>
      <c r="C459" s="253"/>
      <c r="D459" s="253"/>
      <c r="E459" s="253"/>
      <c r="F459" s="253"/>
      <c r="G459" s="253"/>
      <c r="H459" s="253"/>
      <c r="I459" s="253"/>
    </row>
    <row r="460" spans="1:9" x14ac:dyDescent="0.25">
      <c r="A460" s="247" t="s">
        <v>3</v>
      </c>
      <c r="B460" s="249" t="s">
        <v>4</v>
      </c>
      <c r="C460" s="250"/>
      <c r="D460" s="250"/>
      <c r="E460" s="251"/>
      <c r="F460" s="249" t="s">
        <v>5</v>
      </c>
      <c r="G460" s="250"/>
      <c r="H460" s="250"/>
      <c r="I460" s="252"/>
    </row>
    <row r="461" spans="1:9" ht="30.75" thickBot="1" x14ac:dyDescent="0.3">
      <c r="A461" s="248"/>
      <c r="B461" s="207" t="s">
        <v>6</v>
      </c>
      <c r="C461" s="208" t="s">
        <v>7</v>
      </c>
      <c r="D461" s="208" t="s">
        <v>8</v>
      </c>
      <c r="E461" s="209" t="s">
        <v>9</v>
      </c>
      <c r="F461" s="210" t="s">
        <v>6</v>
      </c>
      <c r="G461" s="208" t="s">
        <v>7</v>
      </c>
      <c r="H461" s="208" t="s">
        <v>8</v>
      </c>
      <c r="I461" s="211" t="s">
        <v>9</v>
      </c>
    </row>
    <row r="462" spans="1:9" ht="15.75" thickBot="1" x14ac:dyDescent="0.3">
      <c r="A462" s="68" t="s">
        <v>91</v>
      </c>
      <c r="B462" s="213">
        <f>B464+B494+B537+B554</f>
        <v>16762.121198000001</v>
      </c>
      <c r="C462" s="214">
        <f t="shared" ref="C462:D462" si="106">C464+C494+C537+C554</f>
        <v>16732.445156999998</v>
      </c>
      <c r="D462" s="214">
        <f t="shared" si="106"/>
        <v>5820.3765320000002</v>
      </c>
      <c r="E462" s="215">
        <f>D462/C462</f>
        <v>0.34784973011341697</v>
      </c>
      <c r="F462" s="187">
        <f>F464+F494+F537+F554</f>
        <v>8532.6303919999991</v>
      </c>
      <c r="G462" s="188">
        <f t="shared" ref="G462:H462" si="107">G464+G494+G537+G554</f>
        <v>8613.1967020000011</v>
      </c>
      <c r="H462" s="188">
        <f t="shared" si="107"/>
        <v>2641.6924532200001</v>
      </c>
      <c r="I462" s="189">
        <f>H462/G462</f>
        <v>0.30670290539244205</v>
      </c>
    </row>
    <row r="463" spans="1:9" ht="15.75" thickBot="1" x14ac:dyDescent="0.3">
      <c r="A463" s="186" t="s">
        <v>10</v>
      </c>
      <c r="B463" s="218">
        <f>B464+B494+B537+B554-B538-B545-B546-B559-B560</f>
        <v>15820.061603000002</v>
      </c>
      <c r="C463" s="219">
        <f t="shared" ref="C463:D463" si="108">C464+C494+C537+C554-C538-C545-C546-C559-C560</f>
        <v>15790.440561999998</v>
      </c>
      <c r="D463" s="219">
        <f t="shared" si="108"/>
        <v>5462.8721979900001</v>
      </c>
      <c r="E463" s="66">
        <f>D463/C463</f>
        <v>0.34596072076269413</v>
      </c>
      <c r="F463" s="212">
        <f>F464+F494+F537+F554-F501-F538-F546-F559-F560</f>
        <v>4287.5889799999986</v>
      </c>
      <c r="G463" s="212">
        <f t="shared" ref="G463:H463" si="109">G464+G494+G537+G554-G501-G538-G546-G559-G560</f>
        <v>4368.1002900000021</v>
      </c>
      <c r="H463" s="212">
        <f t="shared" si="109"/>
        <v>1488.6633974100005</v>
      </c>
      <c r="I463" s="32">
        <f>H463/G463</f>
        <v>0.34080339245370206</v>
      </c>
    </row>
    <row r="464" spans="1:9" ht="15.75" thickBot="1" x14ac:dyDescent="0.3">
      <c r="A464" s="70" t="s">
        <v>11</v>
      </c>
      <c r="B464" s="216">
        <f>SUM(B465:B493)</f>
        <v>9447.7875329999988</v>
      </c>
      <c r="C464" s="62">
        <f>SUM(C465:C493)</f>
        <v>9416.868242999999</v>
      </c>
      <c r="D464" s="62">
        <f>SUM(D465:D493)</f>
        <v>3336.9408473100002</v>
      </c>
      <c r="E464" s="217">
        <f>D464/C464</f>
        <v>0.35435781421180074</v>
      </c>
      <c r="F464" s="12">
        <f>SUM(F465:F493)</f>
        <v>2250.9244950000002</v>
      </c>
      <c r="G464" s="13">
        <f>SUM(G465:G493)</f>
        <v>2296.5383670000001</v>
      </c>
      <c r="H464" s="13">
        <f>SUM(H465:H493)</f>
        <v>843.73207883000009</v>
      </c>
      <c r="I464" s="20">
        <f>H464/G464</f>
        <v>0.36739298195665637</v>
      </c>
    </row>
    <row r="465" spans="1:9" x14ac:dyDescent="0.25">
      <c r="A465" s="168" t="s">
        <v>13</v>
      </c>
      <c r="B465" s="39">
        <v>135.02112399999999</v>
      </c>
      <c r="C465" s="40">
        <v>170.715124</v>
      </c>
      <c r="D465" s="40">
        <v>80.1489847</v>
      </c>
      <c r="E465" s="52">
        <f>D465/C465</f>
        <v>0.46948965517548402</v>
      </c>
      <c r="F465" s="33">
        <v>8.9343920000000008</v>
      </c>
      <c r="G465" s="34">
        <v>10.480392</v>
      </c>
      <c r="H465" s="34">
        <v>2.9486654199999998</v>
      </c>
      <c r="I465" s="21">
        <f>H465/G465</f>
        <v>0.28135068039439742</v>
      </c>
    </row>
    <row r="466" spans="1:9" x14ac:dyDescent="0.25">
      <c r="A466" s="169" t="s">
        <v>15</v>
      </c>
      <c r="B466" s="4">
        <v>146.739915</v>
      </c>
      <c r="C466" s="7">
        <v>162.256148</v>
      </c>
      <c r="D466" s="7">
        <v>42.841516069999997</v>
      </c>
      <c r="E466" s="53">
        <f>D466/C466</f>
        <v>0.26403631910453096</v>
      </c>
      <c r="F466" s="35">
        <v>4.1927849999999998</v>
      </c>
      <c r="G466" s="36">
        <v>5.6927849999999998</v>
      </c>
      <c r="H466" s="36">
        <v>0.54396628000000002</v>
      </c>
      <c r="I466" s="14">
        <f>H466/G466</f>
        <v>9.5553631482657442E-2</v>
      </c>
    </row>
    <row r="467" spans="1:9" x14ac:dyDescent="0.25">
      <c r="A467" s="169" t="s">
        <v>24</v>
      </c>
      <c r="B467" s="4">
        <v>149.06460100000001</v>
      </c>
      <c r="C467" s="7">
        <v>148.4982</v>
      </c>
      <c r="D467" s="7">
        <v>57.648072790000001</v>
      </c>
      <c r="E467" s="53">
        <f t="shared" ref="E467:E488" si="110">D467/C467</f>
        <v>0.38820721591238144</v>
      </c>
      <c r="F467" s="35">
        <v>69.082545999999994</v>
      </c>
      <c r="G467" s="36">
        <v>70.52619</v>
      </c>
      <c r="H467" s="36">
        <v>22.078521800000001</v>
      </c>
      <c r="I467" s="14">
        <f t="shared" ref="I467:I479" si="111">H467/G467</f>
        <v>0.31305422567134283</v>
      </c>
    </row>
    <row r="468" spans="1:9" x14ac:dyDescent="0.25">
      <c r="A468" s="169" t="s">
        <v>210</v>
      </c>
      <c r="B468" s="4">
        <v>63.263846999999998</v>
      </c>
      <c r="C468" s="7">
        <v>64.300235000000001</v>
      </c>
      <c r="D468" s="7">
        <v>26.704836850000003</v>
      </c>
      <c r="E468" s="53">
        <f t="shared" si="110"/>
        <v>0.4153147628465122</v>
      </c>
      <c r="F468" s="35">
        <v>5.3211310000000003</v>
      </c>
      <c r="G468" s="36">
        <v>5.4346310000000004</v>
      </c>
      <c r="H468" s="36">
        <v>3.3547278700000001</v>
      </c>
      <c r="I468" s="14">
        <f t="shared" si="111"/>
        <v>0.61728714792227846</v>
      </c>
    </row>
    <row r="469" spans="1:9" x14ac:dyDescent="0.25">
      <c r="A469" s="170" t="s">
        <v>211</v>
      </c>
      <c r="B469" s="4">
        <v>1605.1146980000001</v>
      </c>
      <c r="C469" s="7">
        <v>1603.482491</v>
      </c>
      <c r="D469" s="7">
        <v>648.12820976</v>
      </c>
      <c r="E469" s="53">
        <f t="shared" si="110"/>
        <v>0.40420036601447368</v>
      </c>
      <c r="F469" s="35">
        <v>167.67644200000001</v>
      </c>
      <c r="G469" s="36">
        <v>174.926354</v>
      </c>
      <c r="H469" s="36">
        <v>65.670298759999994</v>
      </c>
      <c r="I469" s="14">
        <f t="shared" si="111"/>
        <v>0.3754168383341483</v>
      </c>
    </row>
    <row r="470" spans="1:9" x14ac:dyDescent="0.25">
      <c r="A470" s="171" t="s">
        <v>212</v>
      </c>
      <c r="B470" s="4">
        <v>25.482987999999999</v>
      </c>
      <c r="C470" s="7">
        <v>25.482987999999999</v>
      </c>
      <c r="D470" s="7">
        <v>10.11212445</v>
      </c>
      <c r="E470" s="53">
        <f t="shared" si="110"/>
        <v>0.39681863249317545</v>
      </c>
      <c r="F470" s="35">
        <v>3.9662000000000002</v>
      </c>
      <c r="G470" s="36">
        <v>3.9662000000000002</v>
      </c>
      <c r="H470" s="36">
        <v>2.8318267700000002</v>
      </c>
      <c r="I470" s="14">
        <f t="shared" si="111"/>
        <v>0.71398990721597499</v>
      </c>
    </row>
    <row r="471" spans="1:9" x14ac:dyDescent="0.25">
      <c r="A471" s="171" t="s">
        <v>213</v>
      </c>
      <c r="B471" s="4">
        <v>30.951138</v>
      </c>
      <c r="C471" s="7">
        <v>30.951138</v>
      </c>
      <c r="D471" s="7">
        <v>12.568981880000001</v>
      </c>
      <c r="E471" s="53">
        <f t="shared" si="110"/>
        <v>0.40609110656932873</v>
      </c>
      <c r="F471" s="35">
        <v>423.285684</v>
      </c>
      <c r="G471" s="36">
        <v>423.285684</v>
      </c>
      <c r="H471" s="36">
        <v>87.943648640000006</v>
      </c>
      <c r="I471" s="14">
        <f t="shared" si="111"/>
        <v>0.20776428772393826</v>
      </c>
    </row>
    <row r="472" spans="1:9" x14ac:dyDescent="0.25">
      <c r="A472" s="169" t="s">
        <v>214</v>
      </c>
      <c r="B472" s="4">
        <v>66.098645000000005</v>
      </c>
      <c r="C472" s="7">
        <v>66.098645000000005</v>
      </c>
      <c r="D472" s="7">
        <v>25.033177980000001</v>
      </c>
      <c r="E472" s="53">
        <f t="shared" si="110"/>
        <v>0.37872452574481669</v>
      </c>
      <c r="F472" s="35">
        <v>116.89353</v>
      </c>
      <c r="G472" s="36">
        <v>117.414765</v>
      </c>
      <c r="H472" s="36">
        <v>18.705758370000002</v>
      </c>
      <c r="I472" s="14">
        <f t="shared" si="111"/>
        <v>0.15931351027274979</v>
      </c>
    </row>
    <row r="473" spans="1:9" x14ac:dyDescent="0.25">
      <c r="A473" s="171" t="s">
        <v>215</v>
      </c>
      <c r="B473" s="4">
        <v>1268.258478</v>
      </c>
      <c r="C473" s="7">
        <v>1259.574106</v>
      </c>
      <c r="D473" s="7">
        <v>552.22036321000007</v>
      </c>
      <c r="E473" s="53">
        <f t="shared" si="110"/>
        <v>0.4384183197951515</v>
      </c>
      <c r="F473" s="35">
        <v>439.19829499999997</v>
      </c>
      <c r="G473" s="36">
        <v>457.19624299999998</v>
      </c>
      <c r="H473" s="36">
        <v>152.59235346</v>
      </c>
      <c r="I473" s="14">
        <f t="shared" si="111"/>
        <v>0.3337567965535535</v>
      </c>
    </row>
    <row r="474" spans="1:9" x14ac:dyDescent="0.25">
      <c r="A474" s="172" t="s">
        <v>216</v>
      </c>
      <c r="B474" s="4">
        <v>33.359321999999999</v>
      </c>
      <c r="C474" s="7">
        <v>33.719076000000001</v>
      </c>
      <c r="D474" s="7">
        <v>13.058116460000001</v>
      </c>
      <c r="E474" s="53">
        <f t="shared" si="110"/>
        <v>0.38726198962272868</v>
      </c>
      <c r="F474" s="35">
        <v>2.9409000000000001</v>
      </c>
      <c r="G474" s="36">
        <v>3.1208999999999998</v>
      </c>
      <c r="H474" s="36">
        <v>0.87881186</v>
      </c>
      <c r="I474" s="14">
        <f t="shared" si="111"/>
        <v>0.28158924028325166</v>
      </c>
    </row>
    <row r="475" spans="1:9" x14ac:dyDescent="0.25">
      <c r="A475" s="172" t="s">
        <v>298</v>
      </c>
      <c r="B475" s="4">
        <v>15.777279999999999</v>
      </c>
      <c r="C475" s="7">
        <v>15.777279999999999</v>
      </c>
      <c r="D475" s="7">
        <v>5.6551663400000001</v>
      </c>
      <c r="E475" s="53">
        <f t="shared" si="110"/>
        <v>0.35843734407958788</v>
      </c>
      <c r="F475" s="35">
        <v>158.458932</v>
      </c>
      <c r="G475" s="36">
        <v>156.458932</v>
      </c>
      <c r="H475" s="36">
        <v>84.522360239999998</v>
      </c>
      <c r="I475" s="14">
        <f t="shared" si="111"/>
        <v>0.54022074137640153</v>
      </c>
    </row>
    <row r="476" spans="1:9" x14ac:dyDescent="0.25">
      <c r="A476" s="172" t="s">
        <v>218</v>
      </c>
      <c r="B476" s="4">
        <v>585.095056</v>
      </c>
      <c r="C476" s="7">
        <v>537.15175699999998</v>
      </c>
      <c r="D476" s="7">
        <v>133.00931943000001</v>
      </c>
      <c r="E476" s="53">
        <f t="shared" si="110"/>
        <v>0.24761963020070696</v>
      </c>
      <c r="F476" s="35">
        <v>90.747539000000003</v>
      </c>
      <c r="G476" s="36">
        <v>91.385065999999995</v>
      </c>
      <c r="H476" s="36">
        <v>9.1189743199999995</v>
      </c>
      <c r="I476" s="14">
        <f t="shared" si="111"/>
        <v>9.9786263983220186E-2</v>
      </c>
    </row>
    <row r="477" spans="1:9" x14ac:dyDescent="0.25">
      <c r="A477" s="172" t="s">
        <v>219</v>
      </c>
      <c r="B477" s="4">
        <v>102.434926</v>
      </c>
      <c r="C477" s="7">
        <v>102.986136</v>
      </c>
      <c r="D477" s="7">
        <v>32.887581339999997</v>
      </c>
      <c r="E477" s="53">
        <f t="shared" si="110"/>
        <v>0.31933988998286134</v>
      </c>
      <c r="F477" s="35">
        <v>16.206828999999999</v>
      </c>
      <c r="G477" s="36">
        <v>17.30358</v>
      </c>
      <c r="H477" s="36">
        <v>3.8166259399999998</v>
      </c>
      <c r="I477" s="14">
        <f t="shared" si="111"/>
        <v>0.22056857251505177</v>
      </c>
    </row>
    <row r="478" spans="1:9" x14ac:dyDescent="0.25">
      <c r="A478" s="172" t="s">
        <v>220</v>
      </c>
      <c r="B478" s="4">
        <v>814.38491099999999</v>
      </c>
      <c r="C478" s="7">
        <v>814.26426900000001</v>
      </c>
      <c r="D478" s="7">
        <v>330.24430597000003</v>
      </c>
      <c r="E478" s="53">
        <f t="shared" si="110"/>
        <v>0.40557386409153612</v>
      </c>
      <c r="F478" s="35">
        <v>32.685093999999999</v>
      </c>
      <c r="G478" s="36">
        <v>39.040615000000003</v>
      </c>
      <c r="H478" s="36">
        <v>12.549464329999999</v>
      </c>
      <c r="I478" s="14">
        <f t="shared" si="111"/>
        <v>0.32144637911057494</v>
      </c>
    </row>
    <row r="479" spans="1:9" x14ac:dyDescent="0.25">
      <c r="A479" s="172" t="s">
        <v>221</v>
      </c>
      <c r="B479" s="4">
        <v>28.016562</v>
      </c>
      <c r="C479" s="7">
        <v>27.488344000000001</v>
      </c>
      <c r="D479" s="7">
        <v>9.945322710000001</v>
      </c>
      <c r="E479" s="53">
        <f t="shared" si="110"/>
        <v>0.36180144973447659</v>
      </c>
      <c r="F479" s="35">
        <v>652.33633999999995</v>
      </c>
      <c r="G479" s="36">
        <v>652.52455799999996</v>
      </c>
      <c r="H479" s="36">
        <v>356.84613868000002</v>
      </c>
      <c r="I479" s="14">
        <f t="shared" si="111"/>
        <v>0.54687005156363788</v>
      </c>
    </row>
    <row r="480" spans="1:9" x14ac:dyDescent="0.25">
      <c r="A480" s="172" t="s">
        <v>30</v>
      </c>
      <c r="B480" s="4">
        <v>2.6469969999999998</v>
      </c>
      <c r="C480" s="7">
        <v>3.3969969999999998</v>
      </c>
      <c r="D480" s="7">
        <v>1.1431991699999999</v>
      </c>
      <c r="E480" s="53">
        <f t="shared" si="110"/>
        <v>0.33653228719365957</v>
      </c>
      <c r="F480" s="5" t="s">
        <v>19</v>
      </c>
      <c r="G480" s="6" t="s">
        <v>19</v>
      </c>
      <c r="H480" s="6" t="s">
        <v>19</v>
      </c>
      <c r="I480" s="14" t="s">
        <v>19</v>
      </c>
    </row>
    <row r="481" spans="1:9" x14ac:dyDescent="0.25">
      <c r="A481" s="169" t="s">
        <v>222</v>
      </c>
      <c r="B481" s="4">
        <v>41.711987000000001</v>
      </c>
      <c r="C481" s="7">
        <v>42.961722000000002</v>
      </c>
      <c r="D481" s="7">
        <v>16.0657076</v>
      </c>
      <c r="E481" s="53">
        <f t="shared" si="110"/>
        <v>0.37395399560566961</v>
      </c>
      <c r="F481" s="35">
        <v>13.764303</v>
      </c>
      <c r="G481" s="36">
        <v>19.654385999999999</v>
      </c>
      <c r="H481" s="36">
        <v>5.4135522800000002</v>
      </c>
      <c r="I481" s="14">
        <f t="shared" ref="I481:I486" si="112">H481/G481</f>
        <v>0.27543736446409472</v>
      </c>
    </row>
    <row r="482" spans="1:9" x14ac:dyDescent="0.25">
      <c r="A482" s="169" t="s">
        <v>223</v>
      </c>
      <c r="B482" s="4">
        <v>25.769445000000001</v>
      </c>
      <c r="C482" s="7">
        <v>22.353279000000001</v>
      </c>
      <c r="D482" s="7">
        <v>11.58892745</v>
      </c>
      <c r="E482" s="53">
        <f t="shared" si="110"/>
        <v>0.51844418217121524</v>
      </c>
      <c r="F482" s="35">
        <v>16.50788</v>
      </c>
      <c r="G482" s="36">
        <v>19.058429</v>
      </c>
      <c r="H482" s="36">
        <v>7.1222028399999999</v>
      </c>
      <c r="I482" s="14">
        <f t="shared" si="112"/>
        <v>0.37370356391914566</v>
      </c>
    </row>
    <row r="483" spans="1:9" x14ac:dyDescent="0.25">
      <c r="A483" s="172" t="s">
        <v>22</v>
      </c>
      <c r="B483" s="4">
        <v>190.625665</v>
      </c>
      <c r="C483" s="7">
        <v>205.55066500000001</v>
      </c>
      <c r="D483" s="7">
        <v>76.02777395999999</v>
      </c>
      <c r="E483" s="53">
        <f t="shared" si="110"/>
        <v>0.36987364628569791</v>
      </c>
      <c r="F483" s="35">
        <v>14.985238000000001</v>
      </c>
      <c r="G483" s="36">
        <v>14.985238000000001</v>
      </c>
      <c r="H483" s="36">
        <v>3.97079498</v>
      </c>
      <c r="I483" s="14">
        <f t="shared" si="112"/>
        <v>0.26498044141841454</v>
      </c>
    </row>
    <row r="484" spans="1:9" x14ac:dyDescent="0.25">
      <c r="A484" s="172" t="s">
        <v>26</v>
      </c>
      <c r="B484" s="4">
        <v>200.13243499999999</v>
      </c>
      <c r="C484" s="7">
        <v>200.057435</v>
      </c>
      <c r="D484" s="7">
        <v>76.953202529999999</v>
      </c>
      <c r="E484" s="53">
        <f t="shared" si="110"/>
        <v>0.3846555491926606</v>
      </c>
      <c r="F484" s="5">
        <v>6.943263</v>
      </c>
      <c r="G484" s="6">
        <v>6.943263</v>
      </c>
      <c r="H484" s="6">
        <v>1.73924995</v>
      </c>
      <c r="I484" s="14">
        <f t="shared" si="112"/>
        <v>0.2504946089468309</v>
      </c>
    </row>
    <row r="485" spans="1:9" x14ac:dyDescent="0.25">
      <c r="A485" s="169" t="s">
        <v>25</v>
      </c>
      <c r="B485" s="4">
        <v>6.5583390000000001</v>
      </c>
      <c r="C485" s="7">
        <v>6.5583390000000001</v>
      </c>
      <c r="D485" s="7">
        <v>2.5721000599999999</v>
      </c>
      <c r="E485" s="53">
        <f t="shared" si="110"/>
        <v>0.39218772619103709</v>
      </c>
      <c r="F485" s="35">
        <v>0.23666999999999999</v>
      </c>
      <c r="G485" s="36">
        <v>0.23666999999999999</v>
      </c>
      <c r="H485" s="36">
        <v>6.4475499999999998E-3</v>
      </c>
      <c r="I485" s="14">
        <f t="shared" si="112"/>
        <v>2.7242785312882916E-2</v>
      </c>
    </row>
    <row r="486" spans="1:9" x14ac:dyDescent="0.25">
      <c r="A486" s="172" t="s">
        <v>32</v>
      </c>
      <c r="B486" s="4">
        <v>88.589093000000005</v>
      </c>
      <c r="C486" s="7">
        <v>95.911654999999996</v>
      </c>
      <c r="D486" s="7">
        <v>32.860956229999999</v>
      </c>
      <c r="E486" s="53">
        <f t="shared" si="110"/>
        <v>0.34261692418924478</v>
      </c>
      <c r="F486" s="5">
        <v>5.8419600000000003</v>
      </c>
      <c r="G486" s="6">
        <v>5.8902619999999999</v>
      </c>
      <c r="H486" s="6">
        <v>0.71642788000000002</v>
      </c>
      <c r="I486" s="14">
        <f t="shared" si="112"/>
        <v>0.12162920426969123</v>
      </c>
    </row>
    <row r="487" spans="1:9" x14ac:dyDescent="0.25">
      <c r="A487" s="172" t="s">
        <v>18</v>
      </c>
      <c r="B487" s="4">
        <v>5.3734799999999998</v>
      </c>
      <c r="C487" s="7">
        <v>5.3734799999999998</v>
      </c>
      <c r="D487" s="7">
        <v>2.1951955499999998</v>
      </c>
      <c r="E487" s="53">
        <f t="shared" si="110"/>
        <v>0.40852400120592242</v>
      </c>
      <c r="F487" s="59" t="s">
        <v>19</v>
      </c>
      <c r="G487" s="60" t="s">
        <v>19</v>
      </c>
      <c r="H487" s="60" t="s">
        <v>19</v>
      </c>
      <c r="I487" s="14" t="s">
        <v>19</v>
      </c>
    </row>
    <row r="488" spans="1:9" x14ac:dyDescent="0.25">
      <c r="A488" s="169" t="s">
        <v>224</v>
      </c>
      <c r="B488" s="4">
        <v>0.35524</v>
      </c>
      <c r="C488" s="7">
        <v>0.35524</v>
      </c>
      <c r="D488" s="7">
        <v>0</v>
      </c>
      <c r="E488" s="53">
        <f t="shared" si="110"/>
        <v>0</v>
      </c>
      <c r="F488" s="59" t="s">
        <v>19</v>
      </c>
      <c r="G488" s="60" t="s">
        <v>19</v>
      </c>
      <c r="H488" s="60" t="s">
        <v>19</v>
      </c>
      <c r="I488" s="14" t="s">
        <v>19</v>
      </c>
    </row>
    <row r="489" spans="1:9" x14ac:dyDescent="0.25">
      <c r="A489" s="169" t="s">
        <v>23</v>
      </c>
      <c r="B489" s="4">
        <v>37.924917999999998</v>
      </c>
      <c r="C489" s="7">
        <v>37.924917999999998</v>
      </c>
      <c r="D489" s="7">
        <v>15.687444289999998</v>
      </c>
      <c r="E489" s="53">
        <f>D489/C489</f>
        <v>0.41364477808495193</v>
      </c>
      <c r="F489" s="59" t="s">
        <v>19</v>
      </c>
      <c r="G489" s="60" t="s">
        <v>19</v>
      </c>
      <c r="H489" s="60" t="s">
        <v>19</v>
      </c>
      <c r="I489" s="14" t="s">
        <v>19</v>
      </c>
    </row>
    <row r="490" spans="1:9" x14ac:dyDescent="0.25">
      <c r="A490" s="169" t="s">
        <v>31</v>
      </c>
      <c r="B490" s="4">
        <v>3.6794289999999998</v>
      </c>
      <c r="C490" s="7">
        <v>3.6714289999999998</v>
      </c>
      <c r="D490" s="7">
        <v>1.4485926</v>
      </c>
      <c r="E490" s="53">
        <f t="shared" ref="E490:E492" si="113">D490/C490</f>
        <v>0.39455824966246117</v>
      </c>
      <c r="F490" s="59">
        <v>0.119604</v>
      </c>
      <c r="G490" s="60">
        <v>0.127604</v>
      </c>
      <c r="H490" s="60">
        <v>4.5058540000000001E-2</v>
      </c>
      <c r="I490" s="14">
        <f t="shared" ref="I490:I492" si="114">H490/G490</f>
        <v>0.35311228488135171</v>
      </c>
    </row>
    <row r="491" spans="1:9" x14ac:dyDescent="0.25">
      <c r="A491" s="171" t="s">
        <v>17</v>
      </c>
      <c r="B491" s="4">
        <v>4.1017229999999998</v>
      </c>
      <c r="C491" s="7">
        <v>4.087491</v>
      </c>
      <c r="D491" s="7">
        <v>1.5178521</v>
      </c>
      <c r="E491" s="53">
        <f t="shared" si="113"/>
        <v>0.37134078093382961</v>
      </c>
      <c r="F491" s="59">
        <v>0.23183000000000001</v>
      </c>
      <c r="G491" s="60">
        <v>0.32106200000000001</v>
      </c>
      <c r="H491" s="60">
        <v>0.15086523000000002</v>
      </c>
      <c r="I491" s="14">
        <f t="shared" si="114"/>
        <v>0.46989438177049919</v>
      </c>
    </row>
    <row r="492" spans="1:9" x14ac:dyDescent="0.25">
      <c r="A492" s="171" t="s">
        <v>78</v>
      </c>
      <c r="B492" s="4">
        <v>5.9452410000000002</v>
      </c>
      <c r="C492" s="7">
        <v>6.9555930000000004</v>
      </c>
      <c r="D492" s="7">
        <v>2.22449013</v>
      </c>
      <c r="E492" s="53">
        <f t="shared" si="113"/>
        <v>0.31981315324229004</v>
      </c>
      <c r="F492" s="59">
        <v>0.36710799999999999</v>
      </c>
      <c r="G492" s="60">
        <v>0.564558</v>
      </c>
      <c r="H492" s="60">
        <v>0.16533683999999998</v>
      </c>
      <c r="I492" s="14">
        <f t="shared" si="114"/>
        <v>0.29286068039067725</v>
      </c>
    </row>
    <row r="493" spans="1:9" ht="15.75" thickBot="1" x14ac:dyDescent="0.3">
      <c r="A493" s="173" t="s">
        <v>34</v>
      </c>
      <c r="B493" s="41">
        <v>3765.31005</v>
      </c>
      <c r="C493" s="42">
        <v>3718.9640629999999</v>
      </c>
      <c r="D493" s="42">
        <v>1116.4493257000001</v>
      </c>
      <c r="E493" s="54">
        <f>D493/C493</f>
        <v>0.30020438670208255</v>
      </c>
      <c r="F493" s="203" t="s">
        <v>19</v>
      </c>
      <c r="G493" s="204" t="s">
        <v>19</v>
      </c>
      <c r="H493" s="204" t="s">
        <v>19</v>
      </c>
      <c r="I493" s="190" t="s">
        <v>19</v>
      </c>
    </row>
    <row r="494" spans="1:9" ht="15.75" thickBot="1" x14ac:dyDescent="0.3">
      <c r="A494" s="182" t="s">
        <v>137</v>
      </c>
      <c r="B494" s="194">
        <f>SUM(B495:B536)</f>
        <v>5669.4491000000025</v>
      </c>
      <c r="C494" s="195">
        <f t="shared" ref="C494:D494" si="115">SUM(C495:C536)</f>
        <v>5676.1712239999997</v>
      </c>
      <c r="D494" s="195">
        <f t="shared" si="115"/>
        <v>1841.7747924699995</v>
      </c>
      <c r="E494" s="196">
        <f>D494/C494</f>
        <v>0.32447484753148448</v>
      </c>
      <c r="F494" s="198">
        <f>SUM(F495:F536)</f>
        <v>2971.4554219999995</v>
      </c>
      <c r="G494" s="197">
        <f t="shared" ref="G494:H494" si="116">SUM(G495:G536)</f>
        <v>2998.5758450000003</v>
      </c>
      <c r="H494" s="197">
        <f t="shared" si="116"/>
        <v>644.4603459399998</v>
      </c>
      <c r="I494" s="196">
        <f>H494/G494</f>
        <v>0.21492214279475719</v>
      </c>
    </row>
    <row r="495" spans="1:9" x14ac:dyDescent="0.25">
      <c r="A495" s="183" t="s">
        <v>225</v>
      </c>
      <c r="B495" s="39">
        <v>5.6905789999999996</v>
      </c>
      <c r="C495" s="40">
        <v>5.6905789999999996</v>
      </c>
      <c r="D495" s="40">
        <v>1.9763328600000001</v>
      </c>
      <c r="E495" s="21">
        <f>D495/C495</f>
        <v>0.34729908151701261</v>
      </c>
      <c r="F495" s="33">
        <v>4.4223049999999997</v>
      </c>
      <c r="G495" s="34">
        <v>5.2223050000000004</v>
      </c>
      <c r="H495" s="34">
        <v>0.67293062999999997</v>
      </c>
      <c r="I495" s="21">
        <f>H495/G495</f>
        <v>0.12885701428775223</v>
      </c>
    </row>
    <row r="496" spans="1:9" x14ac:dyDescent="0.25">
      <c r="A496" s="184" t="s">
        <v>226</v>
      </c>
      <c r="B496" s="4">
        <v>48.962665999999999</v>
      </c>
      <c r="C496" s="7">
        <v>48.962665999999999</v>
      </c>
      <c r="D496" s="7">
        <v>13.474952119999999</v>
      </c>
      <c r="E496" s="14">
        <f>D496/C496</f>
        <v>0.2752087094277097</v>
      </c>
      <c r="F496" s="35">
        <v>33.284913000000003</v>
      </c>
      <c r="G496" s="36">
        <v>33.284913000000003</v>
      </c>
      <c r="H496" s="36">
        <v>7.6626742199999995</v>
      </c>
      <c r="I496" s="14">
        <f>H496/G496</f>
        <v>0.23021463868630207</v>
      </c>
    </row>
    <row r="497" spans="1:9" x14ac:dyDescent="0.25">
      <c r="A497" s="184" t="s">
        <v>227</v>
      </c>
      <c r="B497" s="4">
        <v>22.5</v>
      </c>
      <c r="C497" s="7">
        <v>22.5</v>
      </c>
      <c r="D497" s="7">
        <v>7.6451347199999997</v>
      </c>
      <c r="E497" s="14">
        <f t="shared" ref="E497:E500" si="117">D497/C497</f>
        <v>0.33978376533333332</v>
      </c>
      <c r="F497" s="35">
        <v>3.3</v>
      </c>
      <c r="G497" s="36">
        <v>3.3</v>
      </c>
      <c r="H497" s="36">
        <v>0.87248156999999993</v>
      </c>
      <c r="I497" s="14">
        <f t="shared" ref="I497:I504" si="118">H497/G497</f>
        <v>0.26438835454545456</v>
      </c>
    </row>
    <row r="498" spans="1:9" x14ac:dyDescent="0.25">
      <c r="A498" s="184" t="s">
        <v>228</v>
      </c>
      <c r="B498" s="4">
        <v>13.779985</v>
      </c>
      <c r="C498" s="7">
        <v>13.779985</v>
      </c>
      <c r="D498" s="7">
        <v>5.3308297099999997</v>
      </c>
      <c r="E498" s="14">
        <f t="shared" si="117"/>
        <v>0.38685308510858318</v>
      </c>
      <c r="F498" s="35">
        <v>2.3329010000000001</v>
      </c>
      <c r="G498" s="36">
        <v>2.3329010000000001</v>
      </c>
      <c r="H498" s="36">
        <v>0.75317456000000005</v>
      </c>
      <c r="I498" s="14">
        <f t="shared" si="118"/>
        <v>0.32284891643494518</v>
      </c>
    </row>
    <row r="499" spans="1:9" x14ac:dyDescent="0.25">
      <c r="A499" s="184" t="s">
        <v>229</v>
      </c>
      <c r="B499" s="4">
        <v>39.614564000000001</v>
      </c>
      <c r="C499" s="7">
        <v>43.247033999999999</v>
      </c>
      <c r="D499" s="7">
        <v>15.550273599999999</v>
      </c>
      <c r="E499" s="14">
        <f t="shared" si="117"/>
        <v>0.35956855677085275</v>
      </c>
      <c r="F499" s="35">
        <v>6.706747</v>
      </c>
      <c r="G499" s="36">
        <v>9.4369669999999992</v>
      </c>
      <c r="H499" s="36">
        <v>3.4252261699999997</v>
      </c>
      <c r="I499" s="14">
        <f t="shared" si="118"/>
        <v>0.36295837105290291</v>
      </c>
    </row>
    <row r="500" spans="1:9" x14ac:dyDescent="0.25">
      <c r="A500" s="184" t="s">
        <v>198</v>
      </c>
      <c r="B500" s="4">
        <v>4620.8759460000001</v>
      </c>
      <c r="C500" s="7">
        <v>4620.8759460000001</v>
      </c>
      <c r="D500" s="7">
        <v>1466.0466621300002</v>
      </c>
      <c r="E500" s="14">
        <f t="shared" si="117"/>
        <v>0.31726596412939068</v>
      </c>
      <c r="F500" s="35">
        <v>345.07249999999999</v>
      </c>
      <c r="G500" s="36">
        <v>345.07249999999999</v>
      </c>
      <c r="H500" s="36">
        <v>73.862779599999996</v>
      </c>
      <c r="I500" s="14">
        <f t="shared" si="118"/>
        <v>0.21405003180491056</v>
      </c>
    </row>
    <row r="501" spans="1:9" x14ac:dyDescent="0.25">
      <c r="A501" s="184" t="s">
        <v>293</v>
      </c>
      <c r="B501" s="5" t="s">
        <v>19</v>
      </c>
      <c r="C501" s="6" t="s">
        <v>19</v>
      </c>
      <c r="D501" s="6" t="s">
        <v>19</v>
      </c>
      <c r="E501" s="14" t="s">
        <v>19</v>
      </c>
      <c r="F501" s="35">
        <v>1614.7735170000001</v>
      </c>
      <c r="G501" s="36">
        <v>1614.7735170000001</v>
      </c>
      <c r="H501" s="36">
        <v>136.58612081999999</v>
      </c>
      <c r="I501" s="14">
        <f t="shared" si="118"/>
        <v>8.4585311427299054E-2</v>
      </c>
    </row>
    <row r="502" spans="1:9" x14ac:dyDescent="0.25">
      <c r="A502" s="184" t="s">
        <v>230</v>
      </c>
      <c r="B502" s="4">
        <v>16.950521999999999</v>
      </c>
      <c r="C502" s="7">
        <v>18.265021000000001</v>
      </c>
      <c r="D502" s="7">
        <v>4.7716183700000006</v>
      </c>
      <c r="E502" s="14">
        <f t="shared" ref="E502:E536" si="119">D502/C502</f>
        <v>0.26124351951196773</v>
      </c>
      <c r="F502" s="35">
        <v>23.725235000000001</v>
      </c>
      <c r="G502" s="36">
        <v>23.725235000000001</v>
      </c>
      <c r="H502" s="36">
        <v>1.15997438</v>
      </c>
      <c r="I502" s="14">
        <f t="shared" si="118"/>
        <v>4.8892008024367301E-2</v>
      </c>
    </row>
    <row r="503" spans="1:9" ht="15" customHeight="1" x14ac:dyDescent="0.25">
      <c r="A503" s="184" t="s">
        <v>283</v>
      </c>
      <c r="B503" s="5">
        <v>4.3428000000000004</v>
      </c>
      <c r="C503" s="7">
        <v>4.1528</v>
      </c>
      <c r="D503" s="7">
        <v>1.0328434399999999</v>
      </c>
      <c r="E503" s="14">
        <f t="shared" si="119"/>
        <v>0.24871013292236563</v>
      </c>
      <c r="F503" s="59">
        <v>2.4470000000000001</v>
      </c>
      <c r="G503" s="60">
        <v>2.637</v>
      </c>
      <c r="H503" s="60">
        <v>2.7974490000000001E-2</v>
      </c>
      <c r="I503" s="14">
        <f t="shared" si="118"/>
        <v>1.0608452787258249E-2</v>
      </c>
    </row>
    <row r="504" spans="1:9" x14ac:dyDescent="0.25">
      <c r="A504" s="184" t="s">
        <v>231</v>
      </c>
      <c r="B504" s="4">
        <v>9.0597019999999997</v>
      </c>
      <c r="C504" s="7">
        <v>9.5205559999999991</v>
      </c>
      <c r="D504" s="7">
        <v>3.52655078</v>
      </c>
      <c r="E504" s="14">
        <f t="shared" si="119"/>
        <v>0.37041437285805578</v>
      </c>
      <c r="F504" s="35">
        <v>0.19934499999999999</v>
      </c>
      <c r="G504" s="36">
        <v>0.23849100000000001</v>
      </c>
      <c r="H504" s="36">
        <v>0.11572306</v>
      </c>
      <c r="I504" s="14">
        <f t="shared" si="118"/>
        <v>0.48523030219169694</v>
      </c>
    </row>
    <row r="505" spans="1:9" x14ac:dyDescent="0.25">
      <c r="A505" s="184" t="s">
        <v>232</v>
      </c>
      <c r="B505" s="4">
        <v>1.463379</v>
      </c>
      <c r="C505" s="7">
        <v>1.6153789999999999</v>
      </c>
      <c r="D505" s="7">
        <v>0.61288358999999992</v>
      </c>
      <c r="E505" s="14">
        <f t="shared" si="119"/>
        <v>0.37940544602845522</v>
      </c>
      <c r="F505" s="59" t="s">
        <v>19</v>
      </c>
      <c r="G505" s="60" t="s">
        <v>19</v>
      </c>
      <c r="H505" s="60" t="s">
        <v>19</v>
      </c>
      <c r="I505" s="14" t="s">
        <v>19</v>
      </c>
    </row>
    <row r="506" spans="1:9" x14ac:dyDescent="0.25">
      <c r="A506" s="184" t="s">
        <v>56</v>
      </c>
      <c r="B506" s="4">
        <v>20.755649999999999</v>
      </c>
      <c r="C506" s="7">
        <v>20.594149999999999</v>
      </c>
      <c r="D506" s="7">
        <v>7.5083563700000004</v>
      </c>
      <c r="E506" s="14">
        <f t="shared" si="119"/>
        <v>0.36458685451936595</v>
      </c>
      <c r="F506" s="35">
        <v>392.74621000000002</v>
      </c>
      <c r="G506" s="36">
        <v>392.60771</v>
      </c>
      <c r="H506" s="36">
        <v>165.13499480999999</v>
      </c>
      <c r="I506" s="14">
        <f t="shared" ref="I506:I535" si="120">H506/G506</f>
        <v>0.42061067728394841</v>
      </c>
    </row>
    <row r="507" spans="1:9" x14ac:dyDescent="0.25">
      <c r="A507" s="184" t="s">
        <v>233</v>
      </c>
      <c r="B507" s="4">
        <v>7.1596900000000003</v>
      </c>
      <c r="C507" s="7">
        <v>7.1596900000000003</v>
      </c>
      <c r="D507" s="7">
        <v>2.32593622</v>
      </c>
      <c r="E507" s="14">
        <f t="shared" si="119"/>
        <v>0.32486549277971533</v>
      </c>
      <c r="F507" s="35">
        <v>4.0625</v>
      </c>
      <c r="G507" s="36">
        <v>4.0625</v>
      </c>
      <c r="H507" s="36">
        <v>1.0966313300000001</v>
      </c>
      <c r="I507" s="14">
        <f t="shared" si="120"/>
        <v>0.26994001969230774</v>
      </c>
    </row>
    <row r="508" spans="1:9" x14ac:dyDescent="0.25">
      <c r="A508" s="184" t="s">
        <v>288</v>
      </c>
      <c r="B508" s="4">
        <v>7.6153529999999998</v>
      </c>
      <c r="C508" s="7">
        <v>7.6153529999999998</v>
      </c>
      <c r="D508" s="7">
        <v>2.7269017099999999</v>
      </c>
      <c r="E508" s="14">
        <f t="shared" si="119"/>
        <v>0.35807948889565594</v>
      </c>
      <c r="F508" s="35">
        <v>0.200293</v>
      </c>
      <c r="G508" s="36">
        <v>0.200293</v>
      </c>
      <c r="H508" s="36">
        <v>1.9454740000000002E-2</v>
      </c>
      <c r="I508" s="14">
        <f t="shared" si="120"/>
        <v>9.7131402495344327E-2</v>
      </c>
    </row>
    <row r="509" spans="1:9" x14ac:dyDescent="0.25">
      <c r="A509" s="184" t="s">
        <v>289</v>
      </c>
      <c r="B509" s="4">
        <v>12.784651</v>
      </c>
      <c r="C509" s="7">
        <v>12.784651</v>
      </c>
      <c r="D509" s="7">
        <v>4.8746981700000003</v>
      </c>
      <c r="E509" s="14">
        <f t="shared" si="119"/>
        <v>0.38129301847973796</v>
      </c>
      <c r="F509" s="35">
        <v>3.0137079999999998</v>
      </c>
      <c r="G509" s="36">
        <v>7.4329330000000002</v>
      </c>
      <c r="H509" s="36">
        <v>2.3011767000000001</v>
      </c>
      <c r="I509" s="14">
        <f t="shared" si="120"/>
        <v>0.3095920143501899</v>
      </c>
    </row>
    <row r="510" spans="1:9" x14ac:dyDescent="0.25">
      <c r="A510" s="184" t="s">
        <v>236</v>
      </c>
      <c r="B510" s="4">
        <v>9.3171510000000008</v>
      </c>
      <c r="C510" s="7">
        <v>9.5921509999999994</v>
      </c>
      <c r="D510" s="7">
        <v>3.1766345299999998</v>
      </c>
      <c r="E510" s="14">
        <f t="shared" si="119"/>
        <v>0.33117019634073736</v>
      </c>
      <c r="F510" s="5">
        <v>2.5</v>
      </c>
      <c r="G510" s="6">
        <v>3.8085</v>
      </c>
      <c r="H510" s="6">
        <v>0.24837851999999999</v>
      </c>
      <c r="I510" s="14">
        <f t="shared" si="120"/>
        <v>6.5216888538794801E-2</v>
      </c>
    </row>
    <row r="511" spans="1:9" x14ac:dyDescent="0.25">
      <c r="A511" s="184" t="s">
        <v>237</v>
      </c>
      <c r="B511" s="4">
        <v>4.4675200000000004</v>
      </c>
      <c r="C511" s="7">
        <v>4.4675200000000004</v>
      </c>
      <c r="D511" s="7">
        <v>1.5231124199999999</v>
      </c>
      <c r="E511" s="14">
        <f t="shared" si="119"/>
        <v>0.34093018497958594</v>
      </c>
      <c r="F511" s="35">
        <v>2.7</v>
      </c>
      <c r="G511" s="36">
        <v>2.7</v>
      </c>
      <c r="H511" s="36">
        <v>0.43995578999999996</v>
      </c>
      <c r="I511" s="14">
        <f t="shared" si="120"/>
        <v>0.16294658888888885</v>
      </c>
    </row>
    <row r="512" spans="1:9" x14ac:dyDescent="0.25">
      <c r="A512" s="184" t="s">
        <v>98</v>
      </c>
      <c r="B512" s="4">
        <v>2.1328260000000001</v>
      </c>
      <c r="C512" s="7">
        <v>2.1328260000000001</v>
      </c>
      <c r="D512" s="7">
        <v>0.69629763</v>
      </c>
      <c r="E512" s="14">
        <f t="shared" si="119"/>
        <v>0.32646715203209259</v>
      </c>
      <c r="F512" s="59">
        <v>1.2</v>
      </c>
      <c r="G512" s="60">
        <v>1.2</v>
      </c>
      <c r="H512" s="60">
        <v>5.2558300000000002E-2</v>
      </c>
      <c r="I512" s="14">
        <f t="shared" si="120"/>
        <v>4.3798583333333335E-2</v>
      </c>
    </row>
    <row r="513" spans="1:9" x14ac:dyDescent="0.25">
      <c r="A513" s="184" t="s">
        <v>238</v>
      </c>
      <c r="B513" s="4">
        <v>12.5564</v>
      </c>
      <c r="C513" s="7">
        <v>12.397187000000001</v>
      </c>
      <c r="D513" s="7">
        <v>5.8292421599999997</v>
      </c>
      <c r="E513" s="14">
        <f t="shared" si="119"/>
        <v>0.47020684289105258</v>
      </c>
      <c r="F513" s="35">
        <v>4.2336499999999999</v>
      </c>
      <c r="G513" s="36">
        <v>4.3928630000000002</v>
      </c>
      <c r="H513" s="36">
        <v>1.9983227100000001</v>
      </c>
      <c r="I513" s="14">
        <f t="shared" si="120"/>
        <v>0.45490212419554171</v>
      </c>
    </row>
    <row r="514" spans="1:9" ht="15.75" thickBot="1" x14ac:dyDescent="0.3">
      <c r="A514" s="185" t="s">
        <v>239</v>
      </c>
      <c r="B514" s="43">
        <v>7.1837770000000001</v>
      </c>
      <c r="C514" s="44">
        <v>7.1837770000000001</v>
      </c>
      <c r="D514" s="44">
        <v>2.8155217000000001</v>
      </c>
      <c r="E514" s="22">
        <f t="shared" si="119"/>
        <v>0.39192777002960977</v>
      </c>
      <c r="F514" s="37">
        <v>43.186466000000003</v>
      </c>
      <c r="G514" s="38">
        <v>43.114840999999998</v>
      </c>
      <c r="H514" s="38">
        <v>22.930297100000001</v>
      </c>
      <c r="I514" s="22">
        <f t="shared" si="120"/>
        <v>0.53184232083796856</v>
      </c>
    </row>
    <row r="515" spans="1:9" x14ac:dyDescent="0.25">
      <c r="A515" s="183" t="s">
        <v>240</v>
      </c>
      <c r="B515" s="39">
        <v>4.8720150000000002</v>
      </c>
      <c r="C515" s="40">
        <v>4.8720150000000002</v>
      </c>
      <c r="D515" s="40">
        <v>1.66482022</v>
      </c>
      <c r="E515" s="21">
        <f t="shared" si="119"/>
        <v>0.3417108157507725</v>
      </c>
      <c r="F515" s="33">
        <v>0.36768499999999998</v>
      </c>
      <c r="G515" s="34">
        <v>0.36768499999999998</v>
      </c>
      <c r="H515" s="34">
        <v>0.14395303000000001</v>
      </c>
      <c r="I515" s="21">
        <f t="shared" si="120"/>
        <v>0.39151183757836194</v>
      </c>
    </row>
    <row r="516" spans="1:9" x14ac:dyDescent="0.25">
      <c r="A516" s="184" t="s">
        <v>241</v>
      </c>
      <c r="B516" s="4">
        <v>6.9094439999999997</v>
      </c>
      <c r="C516" s="7">
        <v>7.6633769999999997</v>
      </c>
      <c r="D516" s="7">
        <v>2.1784367100000002</v>
      </c>
      <c r="E516" s="14">
        <f t="shared" si="119"/>
        <v>0.28426589348272963</v>
      </c>
      <c r="F516" s="5">
        <v>2.0001000000000002</v>
      </c>
      <c r="G516" s="6">
        <v>2.0001000000000002</v>
      </c>
      <c r="H516" s="6">
        <v>0.70046253000000003</v>
      </c>
      <c r="I516" s="14">
        <f t="shared" si="120"/>
        <v>0.35021375431228435</v>
      </c>
    </row>
    <row r="517" spans="1:9" x14ac:dyDescent="0.25">
      <c r="A517" s="184" t="s">
        <v>242</v>
      </c>
      <c r="B517" s="4">
        <v>22.861941000000002</v>
      </c>
      <c r="C517" s="7">
        <v>25.061443000000001</v>
      </c>
      <c r="D517" s="7">
        <v>11.13008396</v>
      </c>
      <c r="E517" s="14">
        <f t="shared" si="119"/>
        <v>0.44411185580973928</v>
      </c>
      <c r="F517" s="35">
        <v>41.125042999999998</v>
      </c>
      <c r="G517" s="36">
        <v>41.125042999999998</v>
      </c>
      <c r="H517" s="36">
        <v>10.37494193</v>
      </c>
      <c r="I517" s="14">
        <f t="shared" si="120"/>
        <v>0.25227795944189046</v>
      </c>
    </row>
    <row r="518" spans="1:9" x14ac:dyDescent="0.25">
      <c r="A518" s="184" t="s">
        <v>277</v>
      </c>
      <c r="B518" s="4">
        <v>17.118752000000001</v>
      </c>
      <c r="C518" s="7">
        <v>17.109836999999999</v>
      </c>
      <c r="D518" s="7">
        <v>6.3358849099999999</v>
      </c>
      <c r="E518" s="14">
        <f t="shared" si="119"/>
        <v>0.37030656165806841</v>
      </c>
      <c r="F518" s="35">
        <v>37.010848000000003</v>
      </c>
      <c r="G518" s="36">
        <v>37.019762999999998</v>
      </c>
      <c r="H518" s="36">
        <v>10.713782460000001</v>
      </c>
      <c r="I518" s="14">
        <f t="shared" si="120"/>
        <v>0.28940710560464694</v>
      </c>
    </row>
    <row r="519" spans="1:9" x14ac:dyDescent="0.25">
      <c r="A519" s="184" t="s">
        <v>243</v>
      </c>
      <c r="B519" s="4">
        <v>4.4555049999999996</v>
      </c>
      <c r="C519" s="7">
        <v>10.405924000000001</v>
      </c>
      <c r="D519" s="7">
        <v>2.1456080200000001</v>
      </c>
      <c r="E519" s="14">
        <f t="shared" si="119"/>
        <v>0.20619101388785849</v>
      </c>
      <c r="F519" s="5">
        <v>0.25273600000000002</v>
      </c>
      <c r="G519" s="6">
        <v>3.1122260000000002</v>
      </c>
      <c r="H519" s="6">
        <v>0.32152570000000003</v>
      </c>
      <c r="I519" s="14">
        <f t="shared" si="120"/>
        <v>0.10331052436423319</v>
      </c>
    </row>
    <row r="520" spans="1:9" x14ac:dyDescent="0.25">
      <c r="A520" s="184" t="s">
        <v>244</v>
      </c>
      <c r="B520" s="4">
        <v>62.383422000000003</v>
      </c>
      <c r="C520" s="7">
        <v>62.356022000000003</v>
      </c>
      <c r="D520" s="7">
        <v>24.372638550000001</v>
      </c>
      <c r="E520" s="14">
        <f t="shared" si="119"/>
        <v>0.39086262670829131</v>
      </c>
      <c r="F520" s="5">
        <v>2.0704099999999999</v>
      </c>
      <c r="G520" s="6">
        <v>2.09781</v>
      </c>
      <c r="H520" s="6">
        <v>0.71913689000000003</v>
      </c>
      <c r="I520" s="14">
        <f t="shared" si="120"/>
        <v>0.34280363331283581</v>
      </c>
    </row>
    <row r="521" spans="1:9" x14ac:dyDescent="0.25">
      <c r="A521" s="184" t="s">
        <v>245</v>
      </c>
      <c r="B521" s="4">
        <v>3.3769779999999998</v>
      </c>
      <c r="C521" s="7">
        <v>3.3769779999999998</v>
      </c>
      <c r="D521" s="7">
        <v>1.3730054299999999</v>
      </c>
      <c r="E521" s="14">
        <f t="shared" si="119"/>
        <v>0.40657813879746918</v>
      </c>
      <c r="F521" s="35">
        <v>1.658631</v>
      </c>
      <c r="G521" s="36">
        <v>1.658631</v>
      </c>
      <c r="H521" s="36">
        <v>0.33811057999999999</v>
      </c>
      <c r="I521" s="14">
        <f t="shared" si="120"/>
        <v>0.20384918646763506</v>
      </c>
    </row>
    <row r="522" spans="1:9" x14ac:dyDescent="0.25">
      <c r="A522" s="226" t="s">
        <v>246</v>
      </c>
      <c r="B522" s="4">
        <v>13.696975</v>
      </c>
      <c r="C522" s="7">
        <v>13.696975</v>
      </c>
      <c r="D522" s="7">
        <v>3.6506758800000001</v>
      </c>
      <c r="E522" s="14">
        <f t="shared" si="119"/>
        <v>0.26653154291367254</v>
      </c>
      <c r="F522" s="35">
        <v>0.55002499999999999</v>
      </c>
      <c r="G522" s="36">
        <v>0.55002499999999999</v>
      </c>
      <c r="H522" s="36">
        <v>0.15232346999999999</v>
      </c>
      <c r="I522" s="14">
        <f t="shared" si="120"/>
        <v>0.27693917549202307</v>
      </c>
    </row>
    <row r="523" spans="1:9" x14ac:dyDescent="0.25">
      <c r="A523" s="184" t="s">
        <v>247</v>
      </c>
      <c r="B523" s="4">
        <v>9.8053039999999996</v>
      </c>
      <c r="C523" s="7">
        <v>9.5356249999999996</v>
      </c>
      <c r="D523" s="7">
        <v>3.5326586500000001</v>
      </c>
      <c r="E523" s="14">
        <f t="shared" si="119"/>
        <v>0.37046954447139019</v>
      </c>
      <c r="F523" s="5">
        <v>23.847643999999999</v>
      </c>
      <c r="G523" s="6">
        <v>24.051323</v>
      </c>
      <c r="H523" s="6">
        <v>13.19223049</v>
      </c>
      <c r="I523" s="14">
        <f t="shared" si="120"/>
        <v>0.54850331892345383</v>
      </c>
    </row>
    <row r="524" spans="1:9" x14ac:dyDescent="0.25">
      <c r="A524" s="227" t="s">
        <v>248</v>
      </c>
      <c r="B524" s="4">
        <v>4.3254289999999997</v>
      </c>
      <c r="C524" s="7">
        <v>4.3254289999999997</v>
      </c>
      <c r="D524" s="7">
        <v>1.62391365</v>
      </c>
      <c r="E524" s="14">
        <f t="shared" si="119"/>
        <v>0.37543412456891562</v>
      </c>
      <c r="F524" s="35">
        <v>17.314406999999999</v>
      </c>
      <c r="G524" s="36">
        <v>17.574187999999999</v>
      </c>
      <c r="H524" s="36">
        <v>4.6142402300000001</v>
      </c>
      <c r="I524" s="14">
        <f t="shared" si="120"/>
        <v>0.262557805231172</v>
      </c>
    </row>
    <row r="525" spans="1:9" x14ac:dyDescent="0.25">
      <c r="A525" s="227" t="s">
        <v>290</v>
      </c>
      <c r="B525" s="4">
        <v>52.504841999999996</v>
      </c>
      <c r="C525" s="7">
        <v>42.718881000000003</v>
      </c>
      <c r="D525" s="7">
        <v>19.235787379999998</v>
      </c>
      <c r="E525" s="14">
        <f t="shared" si="119"/>
        <v>0.45028771657197658</v>
      </c>
      <c r="F525" s="35">
        <v>233.59449599999999</v>
      </c>
      <c r="G525" s="36">
        <v>244.34045699999999</v>
      </c>
      <c r="H525" s="36">
        <v>154.84557786000002</v>
      </c>
      <c r="I525" s="14">
        <f t="shared" si="120"/>
        <v>0.63372877239073033</v>
      </c>
    </row>
    <row r="526" spans="1:9" x14ac:dyDescent="0.25">
      <c r="A526" s="184" t="s">
        <v>249</v>
      </c>
      <c r="B526" s="4">
        <v>18.655569</v>
      </c>
      <c r="C526" s="7">
        <v>18.655569</v>
      </c>
      <c r="D526" s="7">
        <v>9.0688529199999994</v>
      </c>
      <c r="E526" s="14">
        <f t="shared" si="119"/>
        <v>0.4861204136952349</v>
      </c>
      <c r="F526" s="35">
        <v>10.669945999999999</v>
      </c>
      <c r="G526" s="36">
        <v>10.669945999999999</v>
      </c>
      <c r="H526" s="36">
        <v>9.1253269199999991</v>
      </c>
      <c r="I526" s="14">
        <f t="shared" si="120"/>
        <v>0.85523646698868017</v>
      </c>
    </row>
    <row r="527" spans="1:9" x14ac:dyDescent="0.25">
      <c r="A527" s="184" t="s">
        <v>250</v>
      </c>
      <c r="B527" s="4">
        <v>2.869132</v>
      </c>
      <c r="C527" s="7">
        <v>2.869132</v>
      </c>
      <c r="D527" s="7">
        <v>0.98498631999999997</v>
      </c>
      <c r="E527" s="14">
        <f t="shared" si="119"/>
        <v>0.34330463708187703</v>
      </c>
      <c r="F527" s="59">
        <v>0.05</v>
      </c>
      <c r="G527" s="60">
        <v>0.05</v>
      </c>
      <c r="H527" s="60">
        <v>4.7660480000000005E-2</v>
      </c>
      <c r="I527" s="14">
        <f t="shared" si="120"/>
        <v>0.9532096000000001</v>
      </c>
    </row>
    <row r="528" spans="1:9" x14ac:dyDescent="0.25">
      <c r="A528" s="184" t="s">
        <v>251</v>
      </c>
      <c r="B528" s="4">
        <v>49.964652999999998</v>
      </c>
      <c r="C528" s="7">
        <v>50.864652999999997</v>
      </c>
      <c r="D528" s="7">
        <v>18.871869870000001</v>
      </c>
      <c r="E528" s="14">
        <f t="shared" si="119"/>
        <v>0.37102130373326253</v>
      </c>
      <c r="F528" s="35">
        <v>33.881103000000003</v>
      </c>
      <c r="G528" s="36">
        <v>33.881103000000003</v>
      </c>
      <c r="H528" s="36">
        <v>7.09012391</v>
      </c>
      <c r="I528" s="14">
        <f t="shared" si="120"/>
        <v>0.20926484919927191</v>
      </c>
    </row>
    <row r="529" spans="1:9" x14ac:dyDescent="0.25">
      <c r="A529" s="184" t="s">
        <v>291</v>
      </c>
      <c r="B529" s="5">
        <v>2.9260830000000002</v>
      </c>
      <c r="C529" s="6">
        <v>2.9260830000000002</v>
      </c>
      <c r="D529" s="6">
        <v>6.4707310000000004E-2</v>
      </c>
      <c r="E529" s="14">
        <f t="shared" si="119"/>
        <v>2.2113969426021066E-2</v>
      </c>
      <c r="F529" s="59">
        <v>2.0739169999999998</v>
      </c>
      <c r="G529" s="60">
        <v>2.0739169999999998</v>
      </c>
      <c r="H529" s="60">
        <v>0</v>
      </c>
      <c r="I529" s="14">
        <f t="shared" si="120"/>
        <v>0</v>
      </c>
    </row>
    <row r="530" spans="1:9" x14ac:dyDescent="0.25">
      <c r="A530" s="184" t="s">
        <v>292</v>
      </c>
      <c r="B530" s="5">
        <v>3.0764999999999998</v>
      </c>
      <c r="C530" s="6">
        <v>3.0764999999999998</v>
      </c>
      <c r="D530" s="6">
        <v>0</v>
      </c>
      <c r="E530" s="14">
        <f t="shared" si="119"/>
        <v>0</v>
      </c>
      <c r="F530" s="59">
        <v>0.32350000000000001</v>
      </c>
      <c r="G530" s="60">
        <v>0.32350000000000001</v>
      </c>
      <c r="H530" s="60">
        <v>0</v>
      </c>
      <c r="I530" s="14">
        <f t="shared" si="120"/>
        <v>0</v>
      </c>
    </row>
    <row r="531" spans="1:9" x14ac:dyDescent="0.25">
      <c r="A531" s="184" t="s">
        <v>252</v>
      </c>
      <c r="B531" s="4">
        <v>86.938258000000005</v>
      </c>
      <c r="C531" s="7">
        <v>86.037548000000001</v>
      </c>
      <c r="D531" s="7">
        <v>30.433257019999999</v>
      </c>
      <c r="E531" s="14">
        <f t="shared" si="119"/>
        <v>0.35372064554884802</v>
      </c>
      <c r="F531" s="35">
        <v>5.7386080000000002</v>
      </c>
      <c r="G531" s="36">
        <v>5.7386080000000002</v>
      </c>
      <c r="H531" s="36">
        <v>0.75568465000000007</v>
      </c>
      <c r="I531" s="14">
        <f t="shared" si="120"/>
        <v>0.13168431264167199</v>
      </c>
    </row>
    <row r="532" spans="1:9" x14ac:dyDescent="0.25">
      <c r="A532" s="184" t="s">
        <v>253</v>
      </c>
      <c r="B532" s="4">
        <v>290.51776000000001</v>
      </c>
      <c r="C532" s="7">
        <v>290.51776000000001</v>
      </c>
      <c r="D532" s="7">
        <v>106.6214284</v>
      </c>
      <c r="E532" s="14">
        <f t="shared" si="119"/>
        <v>0.36700485505602132</v>
      </c>
      <c r="F532" s="35">
        <v>60.01</v>
      </c>
      <c r="G532" s="36">
        <v>61.182682999999997</v>
      </c>
      <c r="H532" s="36">
        <v>8.6193956400000005</v>
      </c>
      <c r="I532" s="14">
        <f t="shared" si="120"/>
        <v>0.14087966099819454</v>
      </c>
    </row>
    <row r="533" spans="1:9" x14ac:dyDescent="0.25">
      <c r="A533" s="184" t="s">
        <v>299</v>
      </c>
      <c r="B533" s="4">
        <v>9.6818340000000003</v>
      </c>
      <c r="C533" s="7">
        <v>9.2754989999999999</v>
      </c>
      <c r="D533" s="7">
        <v>3.0857098199999999</v>
      </c>
      <c r="E533" s="14">
        <f t="shared" si="119"/>
        <v>0.33267318771744786</v>
      </c>
      <c r="F533" s="35">
        <v>0.22849900000000001</v>
      </c>
      <c r="G533" s="36">
        <v>0.63483400000000001</v>
      </c>
      <c r="H533" s="36">
        <v>0.57421396999999996</v>
      </c>
      <c r="I533" s="14">
        <f t="shared" si="120"/>
        <v>0.90451042319724517</v>
      </c>
    </row>
    <row r="534" spans="1:9" x14ac:dyDescent="0.25">
      <c r="A534" s="184" t="s">
        <v>255</v>
      </c>
      <c r="B534" s="4">
        <v>28.626643999999999</v>
      </c>
      <c r="C534" s="7">
        <v>28.626643999999999</v>
      </c>
      <c r="D534" s="7">
        <v>9.2035304299999989</v>
      </c>
      <c r="E534" s="14">
        <f t="shared" si="119"/>
        <v>0.32150224909353675</v>
      </c>
      <c r="F534" s="35">
        <v>0.97</v>
      </c>
      <c r="G534" s="36">
        <v>0.97</v>
      </c>
      <c r="H534" s="36">
        <v>0.23193953</v>
      </c>
      <c r="I534" s="14">
        <f t="shared" si="120"/>
        <v>0.23911291752577321</v>
      </c>
    </row>
    <row r="535" spans="1:9" x14ac:dyDescent="0.25">
      <c r="A535" s="184" t="s">
        <v>256</v>
      </c>
      <c r="B535" s="4">
        <v>106.18210000000001</v>
      </c>
      <c r="C535" s="7">
        <v>109.17525999999999</v>
      </c>
      <c r="D535" s="7">
        <v>34.571590319999999</v>
      </c>
      <c r="E535" s="14">
        <f t="shared" si="119"/>
        <v>0.31666139673035815</v>
      </c>
      <c r="F535" s="35">
        <v>7.210534</v>
      </c>
      <c r="G535" s="36">
        <v>9.2105340000000009</v>
      </c>
      <c r="H535" s="36">
        <v>2.5388861700000001</v>
      </c>
      <c r="I535" s="14">
        <f t="shared" si="120"/>
        <v>0.27565026848606172</v>
      </c>
    </row>
    <row r="536" spans="1:9" ht="15.75" thickBot="1" x14ac:dyDescent="0.3">
      <c r="A536" s="185" t="s">
        <v>76</v>
      </c>
      <c r="B536" s="43">
        <v>0.48679899999999998</v>
      </c>
      <c r="C536" s="44">
        <v>0.48679899999999998</v>
      </c>
      <c r="D536" s="44">
        <v>0.18056447</v>
      </c>
      <c r="E536" s="22">
        <f t="shared" si="119"/>
        <v>0.37092202325805929</v>
      </c>
      <c r="F536" s="228">
        <v>0.4</v>
      </c>
      <c r="G536" s="229">
        <v>0.4</v>
      </c>
      <c r="H536" s="229">
        <v>0</v>
      </c>
      <c r="I536" s="22">
        <f>H536/G536</f>
        <v>0</v>
      </c>
    </row>
    <row r="537" spans="1:9" ht="15.75" thickBot="1" x14ac:dyDescent="0.3">
      <c r="A537" s="220" t="s">
        <v>286</v>
      </c>
      <c r="B537" s="221">
        <f>SUM(B538:B553)</f>
        <v>989.77857800000004</v>
      </c>
      <c r="C537" s="222">
        <f t="shared" ref="C537:D537" si="121">SUM(C538:C553)</f>
        <v>981.85813999999993</v>
      </c>
      <c r="D537" s="222">
        <f t="shared" si="121"/>
        <v>374.04736846999992</v>
      </c>
      <c r="E537" s="223">
        <f>D537/C537</f>
        <v>0.38095866727753558</v>
      </c>
      <c r="F537" s="224">
        <f>SUM(F538:F553)</f>
        <v>834.32792599999993</v>
      </c>
      <c r="G537" s="225">
        <f t="shared" ref="G537:H537" si="122">SUM(G538:G553)</f>
        <v>842.10850400000004</v>
      </c>
      <c r="H537" s="225">
        <f t="shared" si="122"/>
        <v>143.97619526</v>
      </c>
      <c r="I537" s="223">
        <f>H537/G537</f>
        <v>0.17097107388907212</v>
      </c>
    </row>
    <row r="538" spans="1:9" x14ac:dyDescent="0.25">
      <c r="A538" s="174" t="s">
        <v>269</v>
      </c>
      <c r="B538" s="45">
        <v>207.332617</v>
      </c>
      <c r="C538" s="46">
        <v>207.27761699999999</v>
      </c>
      <c r="D538" s="46">
        <v>74.968930229999998</v>
      </c>
      <c r="E538" s="56">
        <f t="shared" ref="E538:E553" si="123">D538/C538</f>
        <v>0.36168367484657066</v>
      </c>
      <c r="F538" s="191">
        <v>28.183817999999999</v>
      </c>
      <c r="G538" s="192">
        <v>28.238817999999998</v>
      </c>
      <c r="H538" s="192">
        <v>2.1490987700000002</v>
      </c>
      <c r="I538" s="193">
        <f t="shared" ref="I538" si="124">H538/G538</f>
        <v>7.6104416622537113E-2</v>
      </c>
    </row>
    <row r="539" spans="1:9" x14ac:dyDescent="0.25">
      <c r="A539" s="174" t="s">
        <v>257</v>
      </c>
      <c r="B539" s="45">
        <v>54.095967000000002</v>
      </c>
      <c r="C539" s="46">
        <v>54.095967000000002</v>
      </c>
      <c r="D539" s="46">
        <v>20.946972479999999</v>
      </c>
      <c r="E539" s="53">
        <f t="shared" si="123"/>
        <v>0.38721874553051244</v>
      </c>
      <c r="F539" s="191">
        <v>29.9832</v>
      </c>
      <c r="G539" s="192">
        <v>29.9832</v>
      </c>
      <c r="H539" s="192">
        <v>4.9346512999999996</v>
      </c>
      <c r="I539" s="193">
        <f>H539/G539</f>
        <v>0.16458054177005788</v>
      </c>
    </row>
    <row r="540" spans="1:9" x14ac:dyDescent="0.25">
      <c r="A540" s="169" t="s">
        <v>50</v>
      </c>
      <c r="B540" s="4">
        <v>0.89079900000000001</v>
      </c>
      <c r="C540" s="7">
        <v>0.89079900000000001</v>
      </c>
      <c r="D540" s="7">
        <v>0.15319588000000001</v>
      </c>
      <c r="E540" s="53">
        <f t="shared" si="123"/>
        <v>0.17197581048025426</v>
      </c>
      <c r="F540" s="59" t="s">
        <v>19</v>
      </c>
      <c r="G540" s="60" t="s">
        <v>19</v>
      </c>
      <c r="H540" s="60" t="s">
        <v>19</v>
      </c>
      <c r="I540" s="14" t="s">
        <v>19</v>
      </c>
    </row>
    <row r="541" spans="1:9" x14ac:dyDescent="0.25">
      <c r="A541" s="169" t="s">
        <v>258</v>
      </c>
      <c r="B541" s="4">
        <v>37.399543000000001</v>
      </c>
      <c r="C541" s="7">
        <v>37.399543000000001</v>
      </c>
      <c r="D541" s="7">
        <v>15.53131303</v>
      </c>
      <c r="E541" s="53">
        <f t="shared" si="123"/>
        <v>0.41528082388600307</v>
      </c>
      <c r="F541" s="35">
        <v>16.561254999999999</v>
      </c>
      <c r="G541" s="36">
        <v>16.425353999999999</v>
      </c>
      <c r="H541" s="36">
        <v>4.9261602300000007</v>
      </c>
      <c r="I541" s="14">
        <f t="shared" ref="I541:I544" si="125">H541/G541</f>
        <v>0.29991196719413177</v>
      </c>
    </row>
    <row r="542" spans="1:9" x14ac:dyDescent="0.25">
      <c r="A542" s="169" t="s">
        <v>54</v>
      </c>
      <c r="B542" s="4">
        <v>133.813106</v>
      </c>
      <c r="C542" s="7">
        <v>133.813106</v>
      </c>
      <c r="D542" s="7">
        <v>90.205970680000007</v>
      </c>
      <c r="E542" s="53">
        <f t="shared" si="123"/>
        <v>0.67411910071050896</v>
      </c>
      <c r="F542" s="35">
        <v>187.75339299999999</v>
      </c>
      <c r="G542" s="36">
        <v>187.75339299999999</v>
      </c>
      <c r="H542" s="36">
        <v>57.999284459999998</v>
      </c>
      <c r="I542" s="14">
        <f t="shared" si="125"/>
        <v>0.30891204432188346</v>
      </c>
    </row>
    <row r="543" spans="1:9" x14ac:dyDescent="0.25">
      <c r="A543" s="169" t="s">
        <v>259</v>
      </c>
      <c r="B543" s="4">
        <v>8.4538960000000003</v>
      </c>
      <c r="C543" s="7">
        <v>8.4538960000000003</v>
      </c>
      <c r="D543" s="7">
        <v>2.10666866</v>
      </c>
      <c r="E543" s="53">
        <f t="shared" si="123"/>
        <v>0.24919500547439902</v>
      </c>
      <c r="F543" s="35">
        <v>77.292663000000005</v>
      </c>
      <c r="G543" s="36">
        <v>77.292663000000005</v>
      </c>
      <c r="H543" s="36">
        <v>36.878610289999997</v>
      </c>
      <c r="I543" s="14">
        <f t="shared" si="125"/>
        <v>0.47712950826910949</v>
      </c>
    </row>
    <row r="544" spans="1:9" x14ac:dyDescent="0.25">
      <c r="A544" s="169" t="s">
        <v>260</v>
      </c>
      <c r="B544" s="25">
        <v>1.3389340000000001</v>
      </c>
      <c r="C544" s="26">
        <v>1.3389340000000001</v>
      </c>
      <c r="D544" s="26">
        <v>0.40160428000000004</v>
      </c>
      <c r="E544" s="53">
        <f t="shared" si="123"/>
        <v>0.29994329817601167</v>
      </c>
      <c r="F544" s="25">
        <v>0.27900000000000003</v>
      </c>
      <c r="G544" s="26">
        <v>0.27900000000000003</v>
      </c>
      <c r="H544" s="26">
        <v>0.11799867</v>
      </c>
      <c r="I544" s="14">
        <f t="shared" si="125"/>
        <v>0.4229343010752688</v>
      </c>
    </row>
    <row r="545" spans="1:9" x14ac:dyDescent="0.25">
      <c r="A545" s="169" t="s">
        <v>270</v>
      </c>
      <c r="B545" s="25">
        <v>2.9946999999999999</v>
      </c>
      <c r="C545" s="26">
        <v>2.9946999999999999</v>
      </c>
      <c r="D545" s="26">
        <v>0.86244922000000002</v>
      </c>
      <c r="E545" s="53">
        <f t="shared" si="123"/>
        <v>0.28799185895081314</v>
      </c>
      <c r="F545" s="71" t="s">
        <v>19</v>
      </c>
      <c r="G545" s="72" t="s">
        <v>19</v>
      </c>
      <c r="H545" s="72" t="s">
        <v>19</v>
      </c>
      <c r="I545" s="14" t="s">
        <v>19</v>
      </c>
    </row>
    <row r="546" spans="1:9" x14ac:dyDescent="0.25">
      <c r="A546" s="169" t="s">
        <v>271</v>
      </c>
      <c r="B546" s="25">
        <v>149.72724700000001</v>
      </c>
      <c r="C546" s="26">
        <v>149.72724700000001</v>
      </c>
      <c r="D546" s="26">
        <v>38.300156560000005</v>
      </c>
      <c r="E546" s="53">
        <f t="shared" si="123"/>
        <v>0.25579951096008602</v>
      </c>
      <c r="F546" s="205">
        <v>185.49471199999999</v>
      </c>
      <c r="G546" s="206">
        <v>185.49471199999999</v>
      </c>
      <c r="H546" s="206">
        <v>21.62395622</v>
      </c>
      <c r="I546" s="14">
        <f t="shared" ref="I546:I553" si="126">H546/G546</f>
        <v>0.11657451571988749</v>
      </c>
    </row>
    <row r="547" spans="1:9" x14ac:dyDescent="0.25">
      <c r="A547" s="169" t="s">
        <v>261</v>
      </c>
      <c r="B547" s="4">
        <v>8.1997180000000007</v>
      </c>
      <c r="C547" s="7">
        <v>8.1997180000000007</v>
      </c>
      <c r="D547" s="7">
        <v>2.6387672799999997</v>
      </c>
      <c r="E547" s="53">
        <f t="shared" si="123"/>
        <v>0.32181195499650106</v>
      </c>
      <c r="F547" s="35">
        <v>7.9877840000000004</v>
      </c>
      <c r="G547" s="36">
        <v>7.9877840000000004</v>
      </c>
      <c r="H547" s="36">
        <v>3.6072416</v>
      </c>
      <c r="I547" s="14">
        <f t="shared" si="126"/>
        <v>0.45159478523705698</v>
      </c>
    </row>
    <row r="548" spans="1:9" x14ac:dyDescent="0.25">
      <c r="A548" s="169" t="s">
        <v>284</v>
      </c>
      <c r="B548" s="4">
        <v>62.51</v>
      </c>
      <c r="C548" s="7">
        <v>62.51</v>
      </c>
      <c r="D548" s="7">
        <v>14.481461939999999</v>
      </c>
      <c r="E548" s="53">
        <f t="shared" si="123"/>
        <v>0.23166632442809149</v>
      </c>
      <c r="F548" s="35">
        <v>268.41350899999998</v>
      </c>
      <c r="G548" s="36">
        <v>268.41350899999998</v>
      </c>
      <c r="H548" s="36">
        <v>0.12713373</v>
      </c>
      <c r="I548" s="14">
        <f t="shared" si="126"/>
        <v>4.7364877600106187E-4</v>
      </c>
    </row>
    <row r="549" spans="1:9" x14ac:dyDescent="0.25">
      <c r="A549" s="169" t="s">
        <v>96</v>
      </c>
      <c r="B549" s="4">
        <v>130.75391200000001</v>
      </c>
      <c r="C549" s="7">
        <v>130.63265799999999</v>
      </c>
      <c r="D549" s="7">
        <v>49.489591400000002</v>
      </c>
      <c r="E549" s="53">
        <f t="shared" si="123"/>
        <v>0.37884547522565148</v>
      </c>
      <c r="F549" s="35">
        <v>6.4237219999999997</v>
      </c>
      <c r="G549" s="36">
        <v>6.5449760000000001</v>
      </c>
      <c r="H549" s="36">
        <v>0.39249034999999999</v>
      </c>
      <c r="I549" s="14">
        <f t="shared" si="126"/>
        <v>5.9968187813064552E-2</v>
      </c>
    </row>
    <row r="550" spans="1:9" x14ac:dyDescent="0.25">
      <c r="A550" s="169" t="s">
        <v>81</v>
      </c>
      <c r="B550" s="4">
        <v>111.71040000000001</v>
      </c>
      <c r="C550" s="7">
        <v>110.99039999999999</v>
      </c>
      <c r="D550" s="7">
        <v>39.076659190000001</v>
      </c>
      <c r="E550" s="53">
        <f t="shared" si="123"/>
        <v>0.35207242419164181</v>
      </c>
      <c r="F550" s="35">
        <v>3.8921999999999999</v>
      </c>
      <c r="G550" s="36">
        <v>4.6121999999999996</v>
      </c>
      <c r="H550" s="36">
        <v>0.21839891</v>
      </c>
      <c r="I550" s="14">
        <f t="shared" si="126"/>
        <v>4.73524370148736E-2</v>
      </c>
    </row>
    <row r="551" spans="1:9" x14ac:dyDescent="0.25">
      <c r="A551" s="169" t="s">
        <v>77</v>
      </c>
      <c r="B551" s="4">
        <v>27.018794</v>
      </c>
      <c r="C551" s="7">
        <v>27.014835000000001</v>
      </c>
      <c r="D551" s="7">
        <v>6.76454296</v>
      </c>
      <c r="E551" s="53">
        <f t="shared" si="123"/>
        <v>0.25040104668416446</v>
      </c>
      <c r="F551" s="35">
        <v>9.9732059999999993</v>
      </c>
      <c r="G551" s="36">
        <v>9.9732059999999993</v>
      </c>
      <c r="H551" s="36">
        <v>3.5495468900000002</v>
      </c>
      <c r="I551" s="14">
        <f t="shared" si="126"/>
        <v>0.35590830972507742</v>
      </c>
    </row>
    <row r="552" spans="1:9" x14ac:dyDescent="0.25">
      <c r="A552" s="169" t="s">
        <v>262</v>
      </c>
      <c r="B552" s="4">
        <v>4.9959709999999999</v>
      </c>
      <c r="C552" s="7">
        <v>4.9761410000000001</v>
      </c>
      <c r="D552" s="7">
        <v>2.0471024399999997</v>
      </c>
      <c r="E552" s="53">
        <f t="shared" si="123"/>
        <v>0.41138352791852156</v>
      </c>
      <c r="F552" s="35">
        <v>1.4520599999999999</v>
      </c>
      <c r="G552" s="36">
        <v>1.4718899999999999</v>
      </c>
      <c r="H552" s="36">
        <v>0.29613141999999998</v>
      </c>
      <c r="I552" s="14">
        <f t="shared" si="126"/>
        <v>0.20119127108683393</v>
      </c>
    </row>
    <row r="553" spans="1:9" ht="15.75" thickBot="1" x14ac:dyDescent="0.3">
      <c r="A553" s="169" t="s">
        <v>263</v>
      </c>
      <c r="B553" s="41">
        <v>48.542974000000001</v>
      </c>
      <c r="C553" s="42">
        <v>41.542579000000003</v>
      </c>
      <c r="D553" s="42">
        <v>16.071982240000001</v>
      </c>
      <c r="E553" s="54">
        <f t="shared" si="123"/>
        <v>0.38687974186677238</v>
      </c>
      <c r="F553" s="199">
        <v>10.637404</v>
      </c>
      <c r="G553" s="200">
        <v>17.637799000000001</v>
      </c>
      <c r="H553" s="200">
        <v>7.1554924199999999</v>
      </c>
      <c r="I553" s="190">
        <f t="shared" si="126"/>
        <v>0.40569077921797381</v>
      </c>
    </row>
    <row r="554" spans="1:9" ht="15.75" thickBot="1" x14ac:dyDescent="0.3">
      <c r="A554" s="27" t="s">
        <v>287</v>
      </c>
      <c r="B554" s="194">
        <f>SUM(B555:B562)</f>
        <v>655.10598700000003</v>
      </c>
      <c r="C554" s="195">
        <f t="shared" ref="C554:D554" si="127">SUM(C555:C562)</f>
        <v>657.54754999999989</v>
      </c>
      <c r="D554" s="195">
        <f t="shared" si="127"/>
        <v>267.61352374999996</v>
      </c>
      <c r="E554" s="196">
        <f>D554/C554</f>
        <v>0.4069873330833641</v>
      </c>
      <c r="F554" s="198">
        <f>SUM(F555:F562)</f>
        <v>2475.9225489999999</v>
      </c>
      <c r="G554" s="197">
        <f t="shared" ref="G554:H554" si="128">SUM(G555:G562)</f>
        <v>2475.973986</v>
      </c>
      <c r="H554" s="197">
        <f t="shared" si="128"/>
        <v>1009.52383319</v>
      </c>
      <c r="I554" s="196">
        <f>H554/G554</f>
        <v>0.40772796438823328</v>
      </c>
    </row>
    <row r="555" spans="1:9" x14ac:dyDescent="0.25">
      <c r="A555" s="169" t="s">
        <v>264</v>
      </c>
      <c r="B555" s="45">
        <v>20.573</v>
      </c>
      <c r="C555" s="46">
        <v>20.527794</v>
      </c>
      <c r="D555" s="46">
        <v>7.4656355400000001</v>
      </c>
      <c r="E555" s="56">
        <f t="shared" ref="E555:E562" si="129">D555/C555</f>
        <v>0.36368425852285929</v>
      </c>
      <c r="F555" s="201">
        <v>1.5</v>
      </c>
      <c r="G555" s="202">
        <v>1.5452060000000001</v>
      </c>
      <c r="H555" s="202">
        <v>0.48317013000000003</v>
      </c>
      <c r="I555" s="193">
        <f t="shared" ref="I555:I556" si="130">H555/G555</f>
        <v>0.31268978375698775</v>
      </c>
    </row>
    <row r="556" spans="1:9" x14ac:dyDescent="0.25">
      <c r="A556" s="169" t="s">
        <v>194</v>
      </c>
      <c r="B556" s="4">
        <v>6.6068290000000003</v>
      </c>
      <c r="C556" s="7">
        <v>6.5998289999999997</v>
      </c>
      <c r="D556" s="7">
        <v>2.22146518</v>
      </c>
      <c r="E556" s="53">
        <f t="shared" si="129"/>
        <v>0.33659435418705547</v>
      </c>
      <c r="F556" s="5">
        <v>0.96389400000000003</v>
      </c>
      <c r="G556" s="6">
        <v>0.96389400000000003</v>
      </c>
      <c r="H556" s="6">
        <v>5.7365899999999997E-3</v>
      </c>
      <c r="I556" s="14">
        <f t="shared" si="130"/>
        <v>5.9514739172564614E-3</v>
      </c>
    </row>
    <row r="557" spans="1:9" x14ac:dyDescent="0.25">
      <c r="A557" s="169" t="s">
        <v>265</v>
      </c>
      <c r="B557" s="4">
        <v>24.41047</v>
      </c>
      <c r="C557" s="7">
        <v>24.41047</v>
      </c>
      <c r="D557" s="7">
        <v>7.4413588900000001</v>
      </c>
      <c r="E557" s="53">
        <f t="shared" si="129"/>
        <v>0.30484291740388447</v>
      </c>
      <c r="F557" s="5">
        <v>47.988819999999997</v>
      </c>
      <c r="G557" s="6">
        <v>47.988819999999997</v>
      </c>
      <c r="H557" s="6">
        <v>14.709752330000001</v>
      </c>
      <c r="I557" s="14">
        <f>H557/G557</f>
        <v>0.30652456822234847</v>
      </c>
    </row>
    <row r="558" spans="1:9" x14ac:dyDescent="0.25">
      <c r="A558" s="176" t="s">
        <v>266</v>
      </c>
      <c r="B558" s="4">
        <v>9.4709000000000003</v>
      </c>
      <c r="C558" s="7">
        <v>11.9709</v>
      </c>
      <c r="D558" s="7">
        <v>3.3199858399999997</v>
      </c>
      <c r="E558" s="53">
        <f t="shared" si="129"/>
        <v>0.27733803139279417</v>
      </c>
      <c r="F558" s="5">
        <v>5.5</v>
      </c>
      <c r="G558" s="6">
        <v>5.5</v>
      </c>
      <c r="H558" s="6">
        <v>0.1671919</v>
      </c>
      <c r="I558" s="14">
        <f>H558/G558</f>
        <v>3.0398527272727273E-2</v>
      </c>
    </row>
    <row r="559" spans="1:9" x14ac:dyDescent="0.25">
      <c r="A559" s="176" t="s">
        <v>272</v>
      </c>
      <c r="B559" s="4">
        <v>330.5899</v>
      </c>
      <c r="C559" s="7">
        <v>330.5899</v>
      </c>
      <c r="D559" s="7">
        <v>125.509753</v>
      </c>
      <c r="E559" s="53">
        <f t="shared" si="129"/>
        <v>0.37965392469642906</v>
      </c>
      <c r="F559" s="5">
        <v>1673.1657</v>
      </c>
      <c r="G559" s="6">
        <v>1673.1657</v>
      </c>
      <c r="H559" s="6">
        <v>512.705465</v>
      </c>
      <c r="I559" s="14">
        <f t="shared" ref="I559:I560" si="131">H559/G559</f>
        <v>0.30642838602297429</v>
      </c>
    </row>
    <row r="560" spans="1:9" x14ac:dyDescent="0.25">
      <c r="A560" s="176" t="s">
        <v>273</v>
      </c>
      <c r="B560" s="4">
        <v>251.415131</v>
      </c>
      <c r="C560" s="7">
        <v>251.415131</v>
      </c>
      <c r="D560" s="7">
        <v>117.863045</v>
      </c>
      <c r="E560" s="53">
        <f t="shared" si="129"/>
        <v>0.4687985346434857</v>
      </c>
      <c r="F560" s="5">
        <v>743.42366500000003</v>
      </c>
      <c r="G560" s="6">
        <v>743.42366500000003</v>
      </c>
      <c r="H560" s="6">
        <v>479.96441499999997</v>
      </c>
      <c r="I560" s="14">
        <f t="shared" si="131"/>
        <v>0.64561358159078774</v>
      </c>
    </row>
    <row r="561" spans="1:9" x14ac:dyDescent="0.25">
      <c r="A561" s="177" t="s">
        <v>267</v>
      </c>
      <c r="B561" s="4">
        <v>6.3026299999999997</v>
      </c>
      <c r="C561" s="7">
        <v>6.2963990000000001</v>
      </c>
      <c r="D561" s="7">
        <v>1.7073948799999998</v>
      </c>
      <c r="E561" s="53">
        <f t="shared" si="129"/>
        <v>0.27117005767900032</v>
      </c>
      <c r="F561" s="5">
        <v>9.7369999999999998E-2</v>
      </c>
      <c r="G561" s="6">
        <v>0.103601</v>
      </c>
      <c r="H561" s="6">
        <v>2.262496E-2</v>
      </c>
      <c r="I561" s="14">
        <f>H561/G561</f>
        <v>0.21838553681914266</v>
      </c>
    </row>
    <row r="562" spans="1:9" ht="15.75" thickBot="1" x14ac:dyDescent="0.3">
      <c r="A562" s="178" t="s">
        <v>268</v>
      </c>
      <c r="B562" s="43">
        <v>5.7371270000000001</v>
      </c>
      <c r="C562" s="44">
        <v>5.7371270000000001</v>
      </c>
      <c r="D562" s="44">
        <v>2.08488542</v>
      </c>
      <c r="E562" s="55">
        <f t="shared" si="129"/>
        <v>0.36340234755130923</v>
      </c>
      <c r="F562" s="37">
        <v>3.2831000000000001</v>
      </c>
      <c r="G562" s="38">
        <v>3.2831000000000001</v>
      </c>
      <c r="H562" s="38">
        <v>1.46547728</v>
      </c>
      <c r="I562" s="24">
        <f t="shared" ref="I562" si="132">H562/G562</f>
        <v>0.44636997959245833</v>
      </c>
    </row>
    <row r="563" spans="1:9" x14ac:dyDescent="0.25">
      <c r="A563" s="254" t="s">
        <v>201</v>
      </c>
      <c r="B563" s="254"/>
      <c r="C563" s="254"/>
      <c r="D563" s="254"/>
      <c r="E563" s="254"/>
      <c r="F563" s="254"/>
      <c r="G563" s="254"/>
      <c r="H563" s="254"/>
      <c r="I563" s="254"/>
    </row>
    <row r="564" spans="1:9" x14ac:dyDescent="0.25">
      <c r="A564" s="238" t="s">
        <v>203</v>
      </c>
      <c r="B564" s="239"/>
      <c r="C564" s="239"/>
      <c r="D564" s="239"/>
      <c r="E564" s="239"/>
      <c r="F564" s="239"/>
      <c r="G564" s="239"/>
      <c r="H564" s="239"/>
      <c r="I564" s="239"/>
    </row>
    <row r="565" spans="1:9" x14ac:dyDescent="0.25">
      <c r="A565" s="256"/>
      <c r="B565" s="256"/>
      <c r="C565" s="256"/>
      <c r="D565" s="256"/>
      <c r="E565" s="256"/>
      <c r="F565" s="256"/>
      <c r="G565" s="256"/>
      <c r="H565" s="256"/>
      <c r="I565" s="256"/>
    </row>
    <row r="566" spans="1:9" x14ac:dyDescent="0.25">
      <c r="A566" s="244" t="s">
        <v>0</v>
      </c>
      <c r="B566" s="244"/>
      <c r="C566" s="244"/>
      <c r="D566" s="244"/>
      <c r="E566" s="244"/>
      <c r="F566" s="244"/>
      <c r="G566" s="244"/>
      <c r="H566" s="244"/>
      <c r="I566" s="244"/>
    </row>
    <row r="567" spans="1:9" x14ac:dyDescent="0.25">
      <c r="A567" s="244" t="s">
        <v>1</v>
      </c>
      <c r="B567" s="244"/>
      <c r="C567" s="244"/>
      <c r="D567" s="244"/>
      <c r="E567" s="244"/>
      <c r="F567" s="244"/>
      <c r="G567" s="244"/>
      <c r="H567" s="244"/>
      <c r="I567" s="244"/>
    </row>
    <row r="568" spans="1:9" x14ac:dyDescent="0.25">
      <c r="A568" s="245" t="s">
        <v>200</v>
      </c>
      <c r="B568" s="245"/>
      <c r="C568" s="245"/>
      <c r="D568" s="245"/>
      <c r="E568" s="245"/>
      <c r="F568" s="245"/>
      <c r="G568" s="245"/>
      <c r="H568" s="245"/>
      <c r="I568" s="245"/>
    </row>
    <row r="569" spans="1:9" x14ac:dyDescent="0.25">
      <c r="A569" s="245" t="s">
        <v>274</v>
      </c>
      <c r="B569" s="245"/>
      <c r="C569" s="245"/>
      <c r="D569" s="245"/>
      <c r="E569" s="245"/>
      <c r="F569" s="245"/>
      <c r="G569" s="245"/>
      <c r="H569" s="245"/>
      <c r="I569" s="245"/>
    </row>
    <row r="570" spans="1:9" x14ac:dyDescent="0.25">
      <c r="A570" s="245" t="s">
        <v>300</v>
      </c>
      <c r="B570" s="245"/>
      <c r="C570" s="245"/>
      <c r="D570" s="245"/>
      <c r="E570" s="245"/>
      <c r="F570" s="245"/>
      <c r="G570" s="245"/>
      <c r="H570" s="245"/>
      <c r="I570" s="245"/>
    </row>
    <row r="571" spans="1:9" x14ac:dyDescent="0.25">
      <c r="A571" s="246" t="s">
        <v>2</v>
      </c>
      <c r="B571" s="246"/>
      <c r="C571" s="246"/>
      <c r="D571" s="246"/>
      <c r="E571" s="246"/>
      <c r="F571" s="246"/>
      <c r="G571" s="246"/>
      <c r="H571" s="246"/>
      <c r="I571" s="246"/>
    </row>
    <row r="572" spans="1:9" ht="15.75" thickBot="1" x14ac:dyDescent="0.3">
      <c r="A572" s="253"/>
      <c r="B572" s="253"/>
      <c r="C572" s="253"/>
      <c r="D572" s="253"/>
      <c r="E572" s="253"/>
      <c r="F572" s="253"/>
      <c r="G572" s="253"/>
      <c r="H572" s="253"/>
      <c r="I572" s="253"/>
    </row>
    <row r="573" spans="1:9" x14ac:dyDescent="0.25">
      <c r="A573" s="247" t="s">
        <v>3</v>
      </c>
      <c r="B573" s="249" t="s">
        <v>4</v>
      </c>
      <c r="C573" s="250"/>
      <c r="D573" s="250"/>
      <c r="E573" s="251"/>
      <c r="F573" s="249" t="s">
        <v>5</v>
      </c>
      <c r="G573" s="250"/>
      <c r="H573" s="250"/>
      <c r="I573" s="252"/>
    </row>
    <row r="574" spans="1:9" ht="30.75" thickBot="1" x14ac:dyDescent="0.3">
      <c r="A574" s="248"/>
      <c r="B574" s="207" t="s">
        <v>6</v>
      </c>
      <c r="C574" s="208" t="s">
        <v>7</v>
      </c>
      <c r="D574" s="208" t="s">
        <v>8</v>
      </c>
      <c r="E574" s="209" t="s">
        <v>9</v>
      </c>
      <c r="F574" s="210" t="s">
        <v>6</v>
      </c>
      <c r="G574" s="208" t="s">
        <v>7</v>
      </c>
      <c r="H574" s="208" t="s">
        <v>8</v>
      </c>
      <c r="I574" s="211" t="s">
        <v>9</v>
      </c>
    </row>
    <row r="575" spans="1:9" ht="15.75" thickBot="1" x14ac:dyDescent="0.3">
      <c r="A575" s="68" t="s">
        <v>91</v>
      </c>
      <c r="B575" s="213">
        <f>B577+B607+B650+B667</f>
        <v>16762.121198000001</v>
      </c>
      <c r="C575" s="214">
        <f t="shared" ref="C575:D575" si="133">C577+C607+C650+C667</f>
        <v>16730.3747</v>
      </c>
      <c r="D575" s="214">
        <f t="shared" si="133"/>
        <v>8105.5027293400008</v>
      </c>
      <c r="E575" s="215">
        <f>D575/C575</f>
        <v>0.48447825435374142</v>
      </c>
      <c r="F575" s="187">
        <f>F577+F607+F650+F667</f>
        <v>8532.6303919999991</v>
      </c>
      <c r="G575" s="188">
        <f t="shared" ref="G575:H575" si="134">G577+G607+G650+G667</f>
        <v>8677.8443509999997</v>
      </c>
      <c r="H575" s="188">
        <f t="shared" si="134"/>
        <v>3243.6401881100001</v>
      </c>
      <c r="I575" s="189">
        <f>H575/G575</f>
        <v>0.37378409394220308</v>
      </c>
    </row>
    <row r="576" spans="1:9" ht="15.75" thickBot="1" x14ac:dyDescent="0.3">
      <c r="A576" s="231" t="s">
        <v>10</v>
      </c>
      <c r="B576" s="232">
        <f>B577+B607+B650+B667-B651-B658-B659-B672-B673</f>
        <v>15820.061603000002</v>
      </c>
      <c r="C576" s="233">
        <f t="shared" ref="C576:D576" si="135">C577+C607+C650+C667-C651-C658-C659-C672-C673</f>
        <v>15788.370105</v>
      </c>
      <c r="D576" s="233">
        <f t="shared" si="135"/>
        <v>7696.4946163600016</v>
      </c>
      <c r="E576" s="234">
        <f>D576/C576</f>
        <v>0.48747873055766588</v>
      </c>
      <c r="F576" s="235">
        <f>F577+F607+F650+F667-F614-F651-F659-F672-F673</f>
        <v>4287.5889799999986</v>
      </c>
      <c r="G576" s="235">
        <f t="shared" ref="G576:H576" si="136">G577+G607+G650+G667-G614-G651-G659-G672-G673</f>
        <v>4432.7479390000008</v>
      </c>
      <c r="H576" s="235">
        <f t="shared" si="136"/>
        <v>1836.3140668499998</v>
      </c>
      <c r="I576" s="236">
        <f>H576/G576</f>
        <v>0.41426088108773906</v>
      </c>
    </row>
    <row r="577" spans="1:9" ht="15.75" thickBot="1" x14ac:dyDescent="0.3">
      <c r="A577" s="70" t="s">
        <v>11</v>
      </c>
      <c r="B577" s="216">
        <f>SUM(B578:B606)</f>
        <v>9447.7875329999988</v>
      </c>
      <c r="C577" s="62">
        <f>SUM(C578:C606)</f>
        <v>9383.781923999999</v>
      </c>
      <c r="D577" s="62">
        <f>SUM(D578:D606)</f>
        <v>5114.1839525200012</v>
      </c>
      <c r="E577" s="217">
        <f>D577/C577</f>
        <v>0.54500243014385741</v>
      </c>
      <c r="F577" s="12">
        <f>SUM(F578:F606)</f>
        <v>2250.9244950000002</v>
      </c>
      <c r="G577" s="13">
        <f>SUM(G578:G606)</f>
        <v>2241.4000369999999</v>
      </c>
      <c r="H577" s="13">
        <f>SUM(H578:H606)</f>
        <v>1056.4459664500002</v>
      </c>
      <c r="I577" s="20">
        <f>H577/G577</f>
        <v>0.47133307263793905</v>
      </c>
    </row>
    <row r="578" spans="1:9" x14ac:dyDescent="0.25">
      <c r="A578" s="168" t="s">
        <v>13</v>
      </c>
      <c r="B578" s="39">
        <v>135.02112399999999</v>
      </c>
      <c r="C578" s="40">
        <v>170.78249600000001</v>
      </c>
      <c r="D578" s="40">
        <v>96.586253709999994</v>
      </c>
      <c r="E578" s="52">
        <f>D578/C578</f>
        <v>0.56555124776956056</v>
      </c>
      <c r="F578" s="33">
        <v>8.9343920000000008</v>
      </c>
      <c r="G578" s="34">
        <v>10.471074</v>
      </c>
      <c r="H578" s="34">
        <v>5.1698187400000002</v>
      </c>
      <c r="I578" s="21">
        <f>H578/G578</f>
        <v>0.49372382813835525</v>
      </c>
    </row>
    <row r="579" spans="1:9" x14ac:dyDescent="0.25">
      <c r="A579" s="169" t="s">
        <v>15</v>
      </c>
      <c r="B579" s="4">
        <v>146.739915</v>
      </c>
      <c r="C579" s="7">
        <v>162.256148</v>
      </c>
      <c r="D579" s="7">
        <v>51.481711850000003</v>
      </c>
      <c r="E579" s="53">
        <f>D579/C579</f>
        <v>0.31728666361535962</v>
      </c>
      <c r="F579" s="35">
        <v>4.1927849999999998</v>
      </c>
      <c r="G579" s="36">
        <v>5.6927849999999998</v>
      </c>
      <c r="H579" s="36">
        <v>1.4749079700000001</v>
      </c>
      <c r="I579" s="14">
        <f>H579/G579</f>
        <v>0.25908372966834337</v>
      </c>
    </row>
    <row r="580" spans="1:9" x14ac:dyDescent="0.25">
      <c r="A580" s="169" t="s">
        <v>24</v>
      </c>
      <c r="B580" s="4">
        <v>149.06460100000001</v>
      </c>
      <c r="C580" s="7">
        <v>143.063455</v>
      </c>
      <c r="D580" s="7">
        <v>72.858683249999999</v>
      </c>
      <c r="E580" s="53">
        <f t="shared" ref="E580:E601" si="137">D580/C580</f>
        <v>0.50927529500807878</v>
      </c>
      <c r="F580" s="35">
        <v>69.082545999999994</v>
      </c>
      <c r="G580" s="36">
        <v>72.608203000000003</v>
      </c>
      <c r="H580" s="36">
        <v>30.975436350000003</v>
      </c>
      <c r="I580" s="14">
        <f t="shared" ref="I580:I592" si="138">H580/G580</f>
        <v>0.42661070058434031</v>
      </c>
    </row>
    <row r="581" spans="1:9" x14ac:dyDescent="0.25">
      <c r="A581" s="169" t="s">
        <v>210</v>
      </c>
      <c r="B581" s="4">
        <v>63.263846999999998</v>
      </c>
      <c r="C581" s="7">
        <v>64.052734999999998</v>
      </c>
      <c r="D581" s="7">
        <v>34.174448079999998</v>
      </c>
      <c r="E581" s="53">
        <f t="shared" si="137"/>
        <v>0.53353612581882726</v>
      </c>
      <c r="F581" s="35">
        <v>5.3211310000000003</v>
      </c>
      <c r="G581" s="36">
        <v>4.9121309999999996</v>
      </c>
      <c r="H581" s="36">
        <v>3.4095831400000001</v>
      </c>
      <c r="I581" s="14">
        <f t="shared" si="138"/>
        <v>0.69411486379333132</v>
      </c>
    </row>
    <row r="582" spans="1:9" x14ac:dyDescent="0.25">
      <c r="A582" s="170" t="s">
        <v>211</v>
      </c>
      <c r="B582" s="4">
        <v>1605.1146980000001</v>
      </c>
      <c r="C582" s="7">
        <v>1603.3614090000001</v>
      </c>
      <c r="D582" s="7">
        <v>777.63873202000002</v>
      </c>
      <c r="E582" s="53">
        <f t="shared" si="137"/>
        <v>0.48500526933912252</v>
      </c>
      <c r="F582" s="35">
        <v>167.67644200000001</v>
      </c>
      <c r="G582" s="36">
        <v>175.047436</v>
      </c>
      <c r="H582" s="36">
        <v>75.792709779999996</v>
      </c>
      <c r="I582" s="14">
        <f t="shared" si="138"/>
        <v>0.4329838329080124</v>
      </c>
    </row>
    <row r="583" spans="1:9" x14ac:dyDescent="0.25">
      <c r="A583" s="171" t="s">
        <v>212</v>
      </c>
      <c r="B583" s="4">
        <v>25.482987999999999</v>
      </c>
      <c r="C583" s="7">
        <v>25.097168</v>
      </c>
      <c r="D583" s="7">
        <v>12.067881869999999</v>
      </c>
      <c r="E583" s="53">
        <f t="shared" si="137"/>
        <v>0.48084635963707134</v>
      </c>
      <c r="F583" s="35">
        <v>3.9662000000000002</v>
      </c>
      <c r="G583" s="36">
        <v>3.9662000000000002</v>
      </c>
      <c r="H583" s="36">
        <v>2.8547186400000002</v>
      </c>
      <c r="I583" s="14">
        <f t="shared" si="138"/>
        <v>0.71976164590792191</v>
      </c>
    </row>
    <row r="584" spans="1:9" x14ac:dyDescent="0.25">
      <c r="A584" s="171" t="s">
        <v>213</v>
      </c>
      <c r="B584" s="4">
        <v>30.951138</v>
      </c>
      <c r="C584" s="7">
        <v>30.951138</v>
      </c>
      <c r="D584" s="7">
        <v>14.981133659999999</v>
      </c>
      <c r="E584" s="53">
        <f t="shared" si="137"/>
        <v>0.48402529367417763</v>
      </c>
      <c r="F584" s="35">
        <v>423.285684</v>
      </c>
      <c r="G584" s="36">
        <v>389.00458600000002</v>
      </c>
      <c r="H584" s="36">
        <v>129.45162374</v>
      </c>
      <c r="I584" s="14">
        <f t="shared" si="138"/>
        <v>0.3327766005822872</v>
      </c>
    </row>
    <row r="585" spans="1:9" x14ac:dyDescent="0.25">
      <c r="A585" s="169" t="s">
        <v>214</v>
      </c>
      <c r="B585" s="4">
        <v>66.098645000000005</v>
      </c>
      <c r="C585" s="7">
        <v>65.604281999999998</v>
      </c>
      <c r="D585" s="7">
        <v>30.64557756</v>
      </c>
      <c r="E585" s="53">
        <f t="shared" si="137"/>
        <v>0.46712770303621343</v>
      </c>
      <c r="F585" s="35">
        <v>116.89353</v>
      </c>
      <c r="G585" s="36">
        <v>114.55793199999999</v>
      </c>
      <c r="H585" s="36">
        <v>7.3257771500000004</v>
      </c>
      <c r="I585" s="14">
        <f t="shared" si="138"/>
        <v>6.3948231450267456E-2</v>
      </c>
    </row>
    <row r="586" spans="1:9" x14ac:dyDescent="0.25">
      <c r="A586" s="171" t="s">
        <v>215</v>
      </c>
      <c r="B586" s="4">
        <v>1268.258478</v>
      </c>
      <c r="C586" s="7">
        <v>1257.751606</v>
      </c>
      <c r="D586" s="7">
        <v>665.72615149000001</v>
      </c>
      <c r="E586" s="53">
        <f t="shared" si="137"/>
        <v>0.52929858989184231</v>
      </c>
      <c r="F586" s="35">
        <v>439.19829499999997</v>
      </c>
      <c r="G586" s="36">
        <v>454.37977999999998</v>
      </c>
      <c r="H586" s="36">
        <v>172.20552648</v>
      </c>
      <c r="I586" s="14">
        <f t="shared" si="138"/>
        <v>0.37899029415437457</v>
      </c>
    </row>
    <row r="587" spans="1:9" x14ac:dyDescent="0.25">
      <c r="A587" s="172" t="s">
        <v>216</v>
      </c>
      <c r="B587" s="4">
        <v>33.359321999999999</v>
      </c>
      <c r="C587" s="7">
        <v>33.569276000000002</v>
      </c>
      <c r="D587" s="7">
        <v>15.50858938</v>
      </c>
      <c r="E587" s="53">
        <f t="shared" si="137"/>
        <v>0.46198760378388853</v>
      </c>
      <c r="F587" s="35">
        <v>2.9409000000000001</v>
      </c>
      <c r="G587" s="36">
        <v>3.1208999999999998</v>
      </c>
      <c r="H587" s="36">
        <v>1.05581375</v>
      </c>
      <c r="I587" s="14">
        <f t="shared" si="138"/>
        <v>0.33830425518279983</v>
      </c>
    </row>
    <row r="588" spans="1:9" x14ac:dyDescent="0.25">
      <c r="A588" s="172" t="s">
        <v>298</v>
      </c>
      <c r="B588" s="4">
        <v>15.777279999999999</v>
      </c>
      <c r="C588" s="7">
        <v>15.08799</v>
      </c>
      <c r="D588" s="7">
        <v>6.71594289</v>
      </c>
      <c r="E588" s="53">
        <f t="shared" si="137"/>
        <v>0.44511846110714548</v>
      </c>
      <c r="F588" s="35">
        <v>158.458932</v>
      </c>
      <c r="G588" s="36">
        <v>156.190957</v>
      </c>
      <c r="H588" s="36">
        <v>106.70974609000001</v>
      </c>
      <c r="I588" s="14">
        <f t="shared" si="138"/>
        <v>0.68320053951650994</v>
      </c>
    </row>
    <row r="589" spans="1:9" x14ac:dyDescent="0.25">
      <c r="A589" s="172" t="s">
        <v>218</v>
      </c>
      <c r="B589" s="4">
        <v>585.095056</v>
      </c>
      <c r="C589" s="7">
        <v>519.25643400000001</v>
      </c>
      <c r="D589" s="7">
        <v>199.38837915000002</v>
      </c>
      <c r="E589" s="53">
        <f t="shared" si="137"/>
        <v>0.38398826879052211</v>
      </c>
      <c r="F589" s="35">
        <v>90.747539000000003</v>
      </c>
      <c r="G589" s="36">
        <v>89.442779000000002</v>
      </c>
      <c r="H589" s="36">
        <v>44.051710159999999</v>
      </c>
      <c r="I589" s="14">
        <f t="shared" si="138"/>
        <v>0.49251276237738539</v>
      </c>
    </row>
    <row r="590" spans="1:9" x14ac:dyDescent="0.25">
      <c r="A590" s="172" t="s">
        <v>219</v>
      </c>
      <c r="B590" s="4">
        <v>102.434926</v>
      </c>
      <c r="C590" s="7">
        <v>101.007226</v>
      </c>
      <c r="D590" s="7">
        <v>54.734315119999998</v>
      </c>
      <c r="E590" s="53">
        <f t="shared" si="137"/>
        <v>0.54188514314807534</v>
      </c>
      <c r="F590" s="35">
        <v>16.206828999999999</v>
      </c>
      <c r="G590" s="36">
        <v>16.761807999999998</v>
      </c>
      <c r="H590" s="36">
        <v>5.0869811</v>
      </c>
      <c r="I590" s="14">
        <f t="shared" si="138"/>
        <v>0.30348641984206004</v>
      </c>
    </row>
    <row r="591" spans="1:9" x14ac:dyDescent="0.25">
      <c r="A591" s="172" t="s">
        <v>220</v>
      </c>
      <c r="B591" s="4">
        <v>814.38491099999999</v>
      </c>
      <c r="C591" s="7">
        <v>820.17405099999996</v>
      </c>
      <c r="D591" s="7">
        <v>406.66125486999999</v>
      </c>
      <c r="E591" s="53">
        <f t="shared" si="137"/>
        <v>0.49582311751289487</v>
      </c>
      <c r="F591" s="35">
        <v>32.685093999999999</v>
      </c>
      <c r="G591" s="36">
        <v>32.468890000000002</v>
      </c>
      <c r="H591" s="36">
        <v>13.894712609999999</v>
      </c>
      <c r="I591" s="14">
        <f t="shared" si="138"/>
        <v>0.42793925539185351</v>
      </c>
    </row>
    <row r="592" spans="1:9" x14ac:dyDescent="0.25">
      <c r="A592" s="172" t="s">
        <v>221</v>
      </c>
      <c r="B592" s="4">
        <v>28.016562</v>
      </c>
      <c r="C592" s="7">
        <v>27.343128</v>
      </c>
      <c r="D592" s="7">
        <v>11.95906718</v>
      </c>
      <c r="E592" s="53">
        <f t="shared" si="137"/>
        <v>0.43737012019985422</v>
      </c>
      <c r="F592" s="35">
        <v>652.33633999999995</v>
      </c>
      <c r="G592" s="36">
        <v>646.07311700000002</v>
      </c>
      <c r="H592" s="36">
        <v>433.95971310000004</v>
      </c>
      <c r="I592" s="14">
        <f t="shared" si="138"/>
        <v>0.67168823726185167</v>
      </c>
    </row>
    <row r="593" spans="1:9" x14ac:dyDescent="0.25">
      <c r="A593" s="172" t="s">
        <v>30</v>
      </c>
      <c r="B593" s="4">
        <v>2.6469969999999998</v>
      </c>
      <c r="C593" s="7">
        <v>3.3969969999999998</v>
      </c>
      <c r="D593" s="7">
        <v>1.5959142900000001</v>
      </c>
      <c r="E593" s="53">
        <f t="shared" si="137"/>
        <v>0.46980150114939756</v>
      </c>
      <c r="F593" s="5" t="s">
        <v>19</v>
      </c>
      <c r="G593" s="6" t="s">
        <v>19</v>
      </c>
      <c r="H593" s="6" t="s">
        <v>19</v>
      </c>
      <c r="I593" s="14" t="s">
        <v>19</v>
      </c>
    </row>
    <row r="594" spans="1:9" x14ac:dyDescent="0.25">
      <c r="A594" s="169" t="s">
        <v>222</v>
      </c>
      <c r="B594" s="4">
        <v>41.711987000000001</v>
      </c>
      <c r="C594" s="7">
        <v>41.911485999999996</v>
      </c>
      <c r="D594" s="7">
        <v>19.221734010000002</v>
      </c>
      <c r="E594" s="53">
        <f t="shared" si="137"/>
        <v>0.45862687879880959</v>
      </c>
      <c r="F594" s="35">
        <v>13.764303</v>
      </c>
      <c r="G594" s="36">
        <v>19.323802000000001</v>
      </c>
      <c r="H594" s="36">
        <v>6.1961338600000007</v>
      </c>
      <c r="I594" s="14">
        <f t="shared" ref="I594:I599" si="139">H594/G594</f>
        <v>0.32064776176034099</v>
      </c>
    </row>
    <row r="595" spans="1:9" x14ac:dyDescent="0.25">
      <c r="A595" s="169" t="s">
        <v>223</v>
      </c>
      <c r="B595" s="4">
        <v>25.769445000000001</v>
      </c>
      <c r="C595" s="7">
        <v>21.996331999999999</v>
      </c>
      <c r="D595" s="7">
        <v>13.09453158</v>
      </c>
      <c r="E595" s="53">
        <f t="shared" si="137"/>
        <v>0.5953052345272839</v>
      </c>
      <c r="F595" s="35">
        <v>16.50788</v>
      </c>
      <c r="G595" s="36">
        <v>18.200676000000001</v>
      </c>
      <c r="H595" s="36">
        <v>8.4697769300000001</v>
      </c>
      <c r="I595" s="14">
        <f t="shared" si="139"/>
        <v>0.46535507417416799</v>
      </c>
    </row>
    <row r="596" spans="1:9" x14ac:dyDescent="0.25">
      <c r="A596" s="172" t="s">
        <v>22</v>
      </c>
      <c r="B596" s="4">
        <v>190.625665</v>
      </c>
      <c r="C596" s="7">
        <v>205.55066500000001</v>
      </c>
      <c r="D596" s="7">
        <v>90.819307019999997</v>
      </c>
      <c r="E596" s="53">
        <f t="shared" si="137"/>
        <v>0.44183416784372842</v>
      </c>
      <c r="F596" s="35">
        <v>14.985238000000001</v>
      </c>
      <c r="G596" s="36">
        <v>14.985238000000001</v>
      </c>
      <c r="H596" s="36">
        <v>4.6612211299999995</v>
      </c>
      <c r="I596" s="14">
        <f t="shared" si="139"/>
        <v>0.31105419413425395</v>
      </c>
    </row>
    <row r="597" spans="1:9" x14ac:dyDescent="0.25">
      <c r="A597" s="172" t="s">
        <v>26</v>
      </c>
      <c r="B597" s="4">
        <v>200.13243499999999</v>
      </c>
      <c r="C597" s="7">
        <v>200.45879300000001</v>
      </c>
      <c r="D597" s="7">
        <v>93.336448189999999</v>
      </c>
      <c r="E597" s="53">
        <f t="shared" si="137"/>
        <v>0.46561413841297544</v>
      </c>
      <c r="F597" s="5">
        <v>6.943263</v>
      </c>
      <c r="G597" s="6">
        <v>6.943263</v>
      </c>
      <c r="H597" s="6">
        <v>2.4445077999999998</v>
      </c>
      <c r="I597" s="14">
        <f t="shared" si="139"/>
        <v>0.35206901999823426</v>
      </c>
    </row>
    <row r="598" spans="1:9" x14ac:dyDescent="0.25">
      <c r="A598" s="169" t="s">
        <v>25</v>
      </c>
      <c r="B598" s="4">
        <v>6.5583390000000001</v>
      </c>
      <c r="C598" s="7">
        <v>6.5583390000000001</v>
      </c>
      <c r="D598" s="7">
        <v>3.1365677700000001</v>
      </c>
      <c r="E598" s="53">
        <f t="shared" si="137"/>
        <v>0.47825642590296108</v>
      </c>
      <c r="F598" s="35">
        <v>0.23666999999999999</v>
      </c>
      <c r="G598" s="36">
        <v>0.23666999999999999</v>
      </c>
      <c r="H598" s="36">
        <v>8.1542000000000003E-3</v>
      </c>
      <c r="I598" s="14">
        <f t="shared" si="139"/>
        <v>3.4453880931254489E-2</v>
      </c>
    </row>
    <row r="599" spans="1:9" x14ac:dyDescent="0.25">
      <c r="A599" s="172" t="s">
        <v>32</v>
      </c>
      <c r="B599" s="4">
        <v>88.589093000000005</v>
      </c>
      <c r="C599" s="7">
        <v>95.902608999999998</v>
      </c>
      <c r="D599" s="7">
        <v>42.252053830000001</v>
      </c>
      <c r="E599" s="53">
        <f t="shared" si="137"/>
        <v>0.44057251695832383</v>
      </c>
      <c r="F599" s="5">
        <v>5.8419600000000003</v>
      </c>
      <c r="G599" s="6">
        <v>5.8993080000000004</v>
      </c>
      <c r="H599" s="6">
        <v>0.83732737999999995</v>
      </c>
      <c r="I599" s="14">
        <f t="shared" si="139"/>
        <v>0.14193654238768341</v>
      </c>
    </row>
    <row r="600" spans="1:9" x14ac:dyDescent="0.25">
      <c r="A600" s="172" t="s">
        <v>18</v>
      </c>
      <c r="B600" s="4">
        <v>5.3734799999999998</v>
      </c>
      <c r="C600" s="7">
        <v>5.3734799999999998</v>
      </c>
      <c r="D600" s="7">
        <v>2.6414331400000002</v>
      </c>
      <c r="E600" s="53">
        <f t="shared" si="137"/>
        <v>0.49156843237529502</v>
      </c>
      <c r="F600" s="59" t="s">
        <v>19</v>
      </c>
      <c r="G600" s="60" t="s">
        <v>19</v>
      </c>
      <c r="H600" s="60" t="s">
        <v>19</v>
      </c>
      <c r="I600" s="14" t="s">
        <v>19</v>
      </c>
    </row>
    <row r="601" spans="1:9" x14ac:dyDescent="0.25">
      <c r="A601" s="169" t="s">
        <v>224</v>
      </c>
      <c r="B601" s="4">
        <v>0.35524</v>
      </c>
      <c r="C601" s="7">
        <v>0.35524</v>
      </c>
      <c r="D601" s="7">
        <v>0</v>
      </c>
      <c r="E601" s="53">
        <f t="shared" si="137"/>
        <v>0</v>
      </c>
      <c r="F601" s="59" t="s">
        <v>19</v>
      </c>
      <c r="G601" s="60" t="s">
        <v>19</v>
      </c>
      <c r="H601" s="60" t="s">
        <v>19</v>
      </c>
      <c r="I601" s="14" t="s">
        <v>19</v>
      </c>
    </row>
    <row r="602" spans="1:9" x14ac:dyDescent="0.25">
      <c r="A602" s="169" t="s">
        <v>23</v>
      </c>
      <c r="B602" s="4">
        <v>37.924917999999998</v>
      </c>
      <c r="C602" s="7">
        <v>37.924917999999998</v>
      </c>
      <c r="D602" s="7">
        <v>18.64116323</v>
      </c>
      <c r="E602" s="53">
        <f>D602/C602</f>
        <v>0.49152810903902289</v>
      </c>
      <c r="F602" s="59" t="s">
        <v>19</v>
      </c>
      <c r="G602" s="60" t="s">
        <v>19</v>
      </c>
      <c r="H602" s="60" t="s">
        <v>19</v>
      </c>
      <c r="I602" s="14" t="s">
        <v>19</v>
      </c>
    </row>
    <row r="603" spans="1:9" x14ac:dyDescent="0.25">
      <c r="A603" s="169" t="s">
        <v>31</v>
      </c>
      <c r="B603" s="4">
        <v>3.6794289999999998</v>
      </c>
      <c r="C603" s="7">
        <v>3.616479</v>
      </c>
      <c r="D603" s="7">
        <v>1.7200131299999999</v>
      </c>
      <c r="E603" s="53">
        <f t="shared" ref="E603:E605" si="140">D603/C603</f>
        <v>0.47560434610570113</v>
      </c>
      <c r="F603" s="59">
        <v>0.119604</v>
      </c>
      <c r="G603" s="60">
        <v>0.18255399999999999</v>
      </c>
      <c r="H603" s="60">
        <v>5.4316580000000003E-2</v>
      </c>
      <c r="I603" s="14">
        <f t="shared" ref="I603:I605" si="141">H603/G603</f>
        <v>0.29753705752818349</v>
      </c>
    </row>
    <row r="604" spans="1:9" x14ac:dyDescent="0.25">
      <c r="A604" s="171" t="s">
        <v>17</v>
      </c>
      <c r="B604" s="4">
        <v>4.1017229999999998</v>
      </c>
      <c r="C604" s="7">
        <v>4.087491</v>
      </c>
      <c r="D604" s="7">
        <v>1.8873147699999999</v>
      </c>
      <c r="E604" s="53">
        <f t="shared" si="140"/>
        <v>0.46172940074975088</v>
      </c>
      <c r="F604" s="59">
        <v>0.23183000000000001</v>
      </c>
      <c r="G604" s="60">
        <v>0.32106200000000001</v>
      </c>
      <c r="H604" s="60">
        <v>0.15364188000000001</v>
      </c>
      <c r="I604" s="14">
        <f t="shared" si="141"/>
        <v>0.47854271137661886</v>
      </c>
    </row>
    <row r="605" spans="1:9" x14ac:dyDescent="0.25">
      <c r="A605" s="171" t="s">
        <v>78</v>
      </c>
      <c r="B605" s="4">
        <v>5.9452410000000002</v>
      </c>
      <c r="C605" s="7">
        <v>6.9112650000000002</v>
      </c>
      <c r="D605" s="7">
        <v>3.12162652</v>
      </c>
      <c r="E605" s="53">
        <f t="shared" si="140"/>
        <v>0.45167223655871969</v>
      </c>
      <c r="F605" s="59">
        <v>0.36710799999999999</v>
      </c>
      <c r="G605" s="60">
        <v>0.60888600000000004</v>
      </c>
      <c r="H605" s="60">
        <v>0.20210789000000001</v>
      </c>
      <c r="I605" s="14">
        <f t="shared" si="141"/>
        <v>0.33193059127652796</v>
      </c>
    </row>
    <row r="606" spans="1:9" ht="15.75" thickBot="1" x14ac:dyDescent="0.3">
      <c r="A606" s="173" t="s">
        <v>34</v>
      </c>
      <c r="B606" s="41">
        <v>3765.31005</v>
      </c>
      <c r="C606" s="42">
        <v>3710.3792880000001</v>
      </c>
      <c r="D606" s="42">
        <v>2371.5877229600001</v>
      </c>
      <c r="E606" s="54">
        <f>D606/C606</f>
        <v>0.63917662828436961</v>
      </c>
      <c r="F606" s="203" t="s">
        <v>19</v>
      </c>
      <c r="G606" s="204" t="s">
        <v>19</v>
      </c>
      <c r="H606" s="204" t="s">
        <v>19</v>
      </c>
      <c r="I606" s="190" t="s">
        <v>19</v>
      </c>
    </row>
    <row r="607" spans="1:9" ht="15.75" thickBot="1" x14ac:dyDescent="0.3">
      <c r="A607" s="182" t="s">
        <v>137</v>
      </c>
      <c r="B607" s="194">
        <f>SUM(B608:B649)</f>
        <v>5669.4491000000025</v>
      </c>
      <c r="C607" s="195">
        <f t="shared" ref="C607:D607" si="142">SUM(C608:C649)</f>
        <v>5684.9100940000008</v>
      </c>
      <c r="D607" s="195">
        <f t="shared" si="142"/>
        <v>2251.4568898299995</v>
      </c>
      <c r="E607" s="196">
        <f>D607/C607</f>
        <v>0.39604089644377044</v>
      </c>
      <c r="F607" s="198">
        <f>SUM(F608:F649)</f>
        <v>2971.4554219999995</v>
      </c>
      <c r="G607" s="197">
        <f t="shared" ref="G607:H607" si="143">SUM(G608:G649)</f>
        <v>3104.1926530000001</v>
      </c>
      <c r="H607" s="197">
        <f t="shared" si="143"/>
        <v>830.30736528000023</v>
      </c>
      <c r="I607" s="196">
        <f>H607/G607</f>
        <v>0.26747932815238196</v>
      </c>
    </row>
    <row r="608" spans="1:9" x14ac:dyDescent="0.25">
      <c r="A608" s="183" t="s">
        <v>225</v>
      </c>
      <c r="B608" s="39">
        <v>5.6905789999999996</v>
      </c>
      <c r="C608" s="40">
        <v>5.6905789999999996</v>
      </c>
      <c r="D608" s="40">
        <v>2.3753397700000001</v>
      </c>
      <c r="E608" s="21">
        <f>D608/C608</f>
        <v>0.41741618383647783</v>
      </c>
      <c r="F608" s="33">
        <v>4.4223049999999997</v>
      </c>
      <c r="G608" s="34">
        <v>5.2223050000000004</v>
      </c>
      <c r="H608" s="34">
        <v>3.2608642900000002</v>
      </c>
      <c r="I608" s="21">
        <f>H608/G608</f>
        <v>0.62441092391195074</v>
      </c>
    </row>
    <row r="609" spans="1:9" x14ac:dyDescent="0.25">
      <c r="A609" s="184" t="s">
        <v>226</v>
      </c>
      <c r="B609" s="4">
        <v>48.962665999999999</v>
      </c>
      <c r="C609" s="7">
        <v>48.850315999999999</v>
      </c>
      <c r="D609" s="7">
        <v>14.843597710000001</v>
      </c>
      <c r="E609" s="14">
        <f>D609/C609</f>
        <v>0.30385878588789478</v>
      </c>
      <c r="F609" s="35">
        <v>33.284913000000003</v>
      </c>
      <c r="G609" s="36">
        <v>134.58981</v>
      </c>
      <c r="H609" s="36">
        <v>34.710491259999998</v>
      </c>
      <c r="I609" s="14">
        <f>H609/G609</f>
        <v>0.25789835991298299</v>
      </c>
    </row>
    <row r="610" spans="1:9" x14ac:dyDescent="0.25">
      <c r="A610" s="184" t="s">
        <v>227</v>
      </c>
      <c r="B610" s="4">
        <v>22.5</v>
      </c>
      <c r="C610" s="7">
        <v>22.5</v>
      </c>
      <c r="D610" s="7">
        <v>9.17410192</v>
      </c>
      <c r="E610" s="14">
        <f t="shared" ref="E610:E613" si="144">D610/C610</f>
        <v>0.4077378631111111</v>
      </c>
      <c r="F610" s="35">
        <v>3.3</v>
      </c>
      <c r="G610" s="36">
        <v>3.3</v>
      </c>
      <c r="H610" s="36">
        <v>0.84342952999999998</v>
      </c>
      <c r="I610" s="14">
        <f t="shared" ref="I610:I617" si="145">H610/G610</f>
        <v>0.25558470606060607</v>
      </c>
    </row>
    <row r="611" spans="1:9" x14ac:dyDescent="0.25">
      <c r="A611" s="184" t="s">
        <v>228</v>
      </c>
      <c r="B611" s="4">
        <v>13.779985</v>
      </c>
      <c r="C611" s="7">
        <v>13.779985</v>
      </c>
      <c r="D611" s="7">
        <v>6.5329513800000001</v>
      </c>
      <c r="E611" s="14">
        <f t="shared" si="144"/>
        <v>0.47408987600494484</v>
      </c>
      <c r="F611" s="35">
        <v>2.3329010000000001</v>
      </c>
      <c r="G611" s="36">
        <v>2.3329010000000001</v>
      </c>
      <c r="H611" s="36">
        <v>0.92301151000000003</v>
      </c>
      <c r="I611" s="14">
        <f t="shared" si="145"/>
        <v>0.3956496696602213</v>
      </c>
    </row>
    <row r="612" spans="1:9" x14ac:dyDescent="0.25">
      <c r="A612" s="184" t="s">
        <v>229</v>
      </c>
      <c r="B612" s="4">
        <v>39.614564000000001</v>
      </c>
      <c r="C612" s="7">
        <v>41.328131999999997</v>
      </c>
      <c r="D612" s="7">
        <v>20.150656989999998</v>
      </c>
      <c r="E612" s="14">
        <f t="shared" si="144"/>
        <v>0.48757725101149019</v>
      </c>
      <c r="F612" s="35">
        <v>6.706747</v>
      </c>
      <c r="G612" s="36">
        <v>9.4369669999999992</v>
      </c>
      <c r="H612" s="36">
        <v>3.6715754</v>
      </c>
      <c r="I612" s="14">
        <f t="shared" si="145"/>
        <v>0.38906307503247606</v>
      </c>
    </row>
    <row r="613" spans="1:9" x14ac:dyDescent="0.25">
      <c r="A613" s="184" t="s">
        <v>198</v>
      </c>
      <c r="B613" s="4">
        <v>4620.8759460000001</v>
      </c>
      <c r="C613" s="7">
        <v>4620.6269460000003</v>
      </c>
      <c r="D613" s="7">
        <v>1790.26390345</v>
      </c>
      <c r="E613" s="14">
        <f t="shared" si="144"/>
        <v>0.38745043137485957</v>
      </c>
      <c r="F613" s="35">
        <v>345.07249999999999</v>
      </c>
      <c r="G613" s="36">
        <v>345.32150000000001</v>
      </c>
      <c r="H613" s="36">
        <v>102.89640120000001</v>
      </c>
      <c r="I613" s="14">
        <f t="shared" si="145"/>
        <v>0.29797276219407137</v>
      </c>
    </row>
    <row r="614" spans="1:9" x14ac:dyDescent="0.25">
      <c r="A614" s="184" t="s">
        <v>293</v>
      </c>
      <c r="B614" s="5" t="s">
        <v>19</v>
      </c>
      <c r="C614" s="6" t="s">
        <v>19</v>
      </c>
      <c r="D614" s="6" t="s">
        <v>19</v>
      </c>
      <c r="E614" s="14" t="s">
        <v>19</v>
      </c>
      <c r="F614" s="35">
        <v>1614.7735170000001</v>
      </c>
      <c r="G614" s="36">
        <v>1614.7735170000001</v>
      </c>
      <c r="H614" s="36">
        <v>218.6605764</v>
      </c>
      <c r="I614" s="14">
        <f t="shared" si="145"/>
        <v>0.13541253562681507</v>
      </c>
    </row>
    <row r="615" spans="1:9" x14ac:dyDescent="0.25">
      <c r="A615" s="184" t="s">
        <v>230</v>
      </c>
      <c r="B615" s="4">
        <v>16.950521999999999</v>
      </c>
      <c r="C615" s="7">
        <v>18.265021000000001</v>
      </c>
      <c r="D615" s="7">
        <v>5.87274194</v>
      </c>
      <c r="E615" s="14">
        <f t="shared" ref="E615:E649" si="146">D615/C615</f>
        <v>0.32152943815394464</v>
      </c>
      <c r="F615" s="35">
        <v>23.725235000000001</v>
      </c>
      <c r="G615" s="36">
        <v>23.725235000000001</v>
      </c>
      <c r="H615" s="36">
        <v>1.5654912700000001</v>
      </c>
      <c r="I615" s="14">
        <f t="shared" si="145"/>
        <v>6.5984226078266456E-2</v>
      </c>
    </row>
    <row r="616" spans="1:9" ht="15" customHeight="1" x14ac:dyDescent="0.25">
      <c r="A616" s="184" t="s">
        <v>283</v>
      </c>
      <c r="B616" s="5">
        <v>4.3428000000000004</v>
      </c>
      <c r="C616" s="7">
        <v>4.1528</v>
      </c>
      <c r="D616" s="7">
        <v>1.29414283</v>
      </c>
      <c r="E616" s="14">
        <f t="shared" si="146"/>
        <v>0.31163138846079752</v>
      </c>
      <c r="F616" s="59">
        <v>2.4470000000000001</v>
      </c>
      <c r="G616" s="60">
        <v>2.637</v>
      </c>
      <c r="H616" s="60">
        <v>1.73783449</v>
      </c>
      <c r="I616" s="14">
        <f t="shared" si="145"/>
        <v>0.65901952597648839</v>
      </c>
    </row>
    <row r="617" spans="1:9" x14ac:dyDescent="0.25">
      <c r="A617" s="184" t="s">
        <v>231</v>
      </c>
      <c r="B617" s="4">
        <v>9.0597019999999997</v>
      </c>
      <c r="C617" s="7">
        <v>9.5205559999999991</v>
      </c>
      <c r="D617" s="7">
        <v>4.4083697000000006</v>
      </c>
      <c r="E617" s="14">
        <f t="shared" si="146"/>
        <v>0.46303700120035018</v>
      </c>
      <c r="F617" s="35">
        <v>0.19934499999999999</v>
      </c>
      <c r="G617" s="36">
        <v>0.23849100000000001</v>
      </c>
      <c r="H617" s="36">
        <v>0.12828236000000001</v>
      </c>
      <c r="I617" s="14">
        <f t="shared" si="145"/>
        <v>0.53789182820316073</v>
      </c>
    </row>
    <row r="618" spans="1:9" x14ac:dyDescent="0.25">
      <c r="A618" s="184" t="s">
        <v>232</v>
      </c>
      <c r="B618" s="4">
        <v>1.463379</v>
      </c>
      <c r="C618" s="7">
        <v>1.6683220000000001</v>
      </c>
      <c r="D618" s="7">
        <v>0.74802693000000009</v>
      </c>
      <c r="E618" s="14">
        <f t="shared" si="146"/>
        <v>0.4483708360855998</v>
      </c>
      <c r="F618" s="59" t="s">
        <v>19</v>
      </c>
      <c r="G618" s="60" t="s">
        <v>19</v>
      </c>
      <c r="H618" s="60" t="s">
        <v>19</v>
      </c>
      <c r="I618" s="14" t="s">
        <v>19</v>
      </c>
    </row>
    <row r="619" spans="1:9" x14ac:dyDescent="0.25">
      <c r="A619" s="184" t="s">
        <v>56</v>
      </c>
      <c r="B619" s="4">
        <v>20.755649999999999</v>
      </c>
      <c r="C619" s="7">
        <v>20.594149999999999</v>
      </c>
      <c r="D619" s="7">
        <v>8.7564220399999986</v>
      </c>
      <c r="E619" s="14">
        <f t="shared" si="146"/>
        <v>0.42518977670843416</v>
      </c>
      <c r="F619" s="35">
        <v>392.74621000000002</v>
      </c>
      <c r="G619" s="36">
        <v>392.60771</v>
      </c>
      <c r="H619" s="36">
        <v>180.26077022999999</v>
      </c>
      <c r="I619" s="14">
        <f t="shared" ref="I619:I648" si="147">H619/G619</f>
        <v>0.4591371122844225</v>
      </c>
    </row>
    <row r="620" spans="1:9" x14ac:dyDescent="0.25">
      <c r="A620" s="184" t="s">
        <v>233</v>
      </c>
      <c r="B620" s="4">
        <v>7.1596900000000003</v>
      </c>
      <c r="C620" s="7">
        <v>7.1596900000000003</v>
      </c>
      <c r="D620" s="7">
        <v>2.9801108900000002</v>
      </c>
      <c r="E620" s="14">
        <f t="shared" si="146"/>
        <v>0.41623462608017947</v>
      </c>
      <c r="F620" s="35">
        <v>4.0625</v>
      </c>
      <c r="G620" s="36">
        <v>4.0625</v>
      </c>
      <c r="H620" s="36">
        <v>1.6420953600000001</v>
      </c>
      <c r="I620" s="14">
        <f t="shared" si="147"/>
        <v>0.40420808861538465</v>
      </c>
    </row>
    <row r="621" spans="1:9" x14ac:dyDescent="0.25">
      <c r="A621" s="184" t="s">
        <v>288</v>
      </c>
      <c r="B621" s="4">
        <v>7.6153529999999998</v>
      </c>
      <c r="C621" s="7">
        <v>7.6153529999999998</v>
      </c>
      <c r="D621" s="7">
        <v>3.53379383</v>
      </c>
      <c r="E621" s="14">
        <f t="shared" si="146"/>
        <v>0.46403545968256493</v>
      </c>
      <c r="F621" s="35">
        <v>0.200293</v>
      </c>
      <c r="G621" s="36">
        <v>0.200293</v>
      </c>
      <c r="H621" s="36">
        <v>1.9454740000000002E-2</v>
      </c>
      <c r="I621" s="14">
        <f t="shared" si="147"/>
        <v>9.7131402495344327E-2</v>
      </c>
    </row>
    <row r="622" spans="1:9" x14ac:dyDescent="0.25">
      <c r="A622" s="184" t="s">
        <v>289</v>
      </c>
      <c r="B622" s="4">
        <v>12.784651</v>
      </c>
      <c r="C622" s="7">
        <v>12.784651</v>
      </c>
      <c r="D622" s="7">
        <v>5.8851201</v>
      </c>
      <c r="E622" s="14">
        <f t="shared" si="146"/>
        <v>0.4603270046245298</v>
      </c>
      <c r="F622" s="35">
        <v>3.0137079999999998</v>
      </c>
      <c r="G622" s="36">
        <v>7.4329330000000002</v>
      </c>
      <c r="H622" s="36">
        <v>2.5528157999999999</v>
      </c>
      <c r="I622" s="14">
        <f t="shared" si="147"/>
        <v>0.34344663136342002</v>
      </c>
    </row>
    <row r="623" spans="1:9" x14ac:dyDescent="0.25">
      <c r="A623" s="184" t="s">
        <v>236</v>
      </c>
      <c r="B623" s="4">
        <v>9.3171510000000008</v>
      </c>
      <c r="C623" s="7">
        <v>9.5921509999999994</v>
      </c>
      <c r="D623" s="7">
        <v>3.9710228399999998</v>
      </c>
      <c r="E623" s="14">
        <f t="shared" si="146"/>
        <v>0.41398668974247799</v>
      </c>
      <c r="F623" s="5">
        <v>2.5</v>
      </c>
      <c r="G623" s="6">
        <v>3.8085</v>
      </c>
      <c r="H623" s="6">
        <v>0.43929773</v>
      </c>
      <c r="I623" s="14">
        <f t="shared" si="147"/>
        <v>0.11534665353813837</v>
      </c>
    </row>
    <row r="624" spans="1:9" x14ac:dyDescent="0.25">
      <c r="A624" s="184" t="s">
        <v>237</v>
      </c>
      <c r="B624" s="4">
        <v>4.4675200000000004</v>
      </c>
      <c r="C624" s="7">
        <v>4.5384289999999998</v>
      </c>
      <c r="D624" s="7">
        <v>1.83172069</v>
      </c>
      <c r="E624" s="14">
        <f t="shared" si="146"/>
        <v>0.40360236769155144</v>
      </c>
      <c r="F624" s="35">
        <v>2.7</v>
      </c>
      <c r="G624" s="36">
        <v>2.7</v>
      </c>
      <c r="H624" s="36">
        <v>0.70230276999999997</v>
      </c>
      <c r="I624" s="14">
        <f t="shared" si="147"/>
        <v>0.26011213703703701</v>
      </c>
    </row>
    <row r="625" spans="1:9" x14ac:dyDescent="0.25">
      <c r="A625" s="184" t="s">
        <v>98</v>
      </c>
      <c r="B625" s="4">
        <v>2.1328260000000001</v>
      </c>
      <c r="C625" s="7">
        <v>2.1328260000000001</v>
      </c>
      <c r="D625" s="7">
        <v>0.84972164000000006</v>
      </c>
      <c r="E625" s="14">
        <f t="shared" si="146"/>
        <v>0.39840176366942265</v>
      </c>
      <c r="F625" s="59">
        <v>1.2</v>
      </c>
      <c r="G625" s="60">
        <v>1.2</v>
      </c>
      <c r="H625" s="60">
        <v>6.081665E-2</v>
      </c>
      <c r="I625" s="14">
        <f t="shared" si="147"/>
        <v>5.0680541666666669E-2</v>
      </c>
    </row>
    <row r="626" spans="1:9" x14ac:dyDescent="0.25">
      <c r="A626" s="184" t="s">
        <v>238</v>
      </c>
      <c r="B626" s="4">
        <v>12.5564</v>
      </c>
      <c r="C626" s="7">
        <v>12.393727</v>
      </c>
      <c r="D626" s="7">
        <v>6.64436465</v>
      </c>
      <c r="E626" s="14">
        <f t="shared" si="146"/>
        <v>0.53610706851942114</v>
      </c>
      <c r="F626" s="35">
        <v>4.2336499999999999</v>
      </c>
      <c r="G626" s="36">
        <v>4.3963229999999998</v>
      </c>
      <c r="H626" s="36">
        <v>2.4771197799999998</v>
      </c>
      <c r="I626" s="14">
        <f t="shared" si="147"/>
        <v>0.56345263530454881</v>
      </c>
    </row>
    <row r="627" spans="1:9" ht="15.75" thickBot="1" x14ac:dyDescent="0.3">
      <c r="A627" s="185" t="s">
        <v>239</v>
      </c>
      <c r="B627" s="43">
        <v>7.1837770000000001</v>
      </c>
      <c r="C627" s="44">
        <v>7.1837770000000001</v>
      </c>
      <c r="D627" s="44">
        <v>3.4967395400000001</v>
      </c>
      <c r="E627" s="22">
        <f t="shared" si="146"/>
        <v>0.48675502315843044</v>
      </c>
      <c r="F627" s="37">
        <v>43.186466000000003</v>
      </c>
      <c r="G627" s="38">
        <v>43.414841000000003</v>
      </c>
      <c r="H627" s="38">
        <v>26.225267679999998</v>
      </c>
      <c r="I627" s="22">
        <f t="shared" si="147"/>
        <v>0.60406227630777221</v>
      </c>
    </row>
    <row r="628" spans="1:9" x14ac:dyDescent="0.25">
      <c r="A628" s="183" t="s">
        <v>240</v>
      </c>
      <c r="B628" s="39">
        <v>4.8720150000000002</v>
      </c>
      <c r="C628" s="40">
        <v>4.8720150000000002</v>
      </c>
      <c r="D628" s="40">
        <v>2.0439823600000002</v>
      </c>
      <c r="E628" s="21">
        <f t="shared" si="146"/>
        <v>0.41953531752262668</v>
      </c>
      <c r="F628" s="33">
        <v>0.36768499999999998</v>
      </c>
      <c r="G628" s="34">
        <v>0.36768499999999998</v>
      </c>
      <c r="H628" s="34">
        <v>0.16888418999999999</v>
      </c>
      <c r="I628" s="21">
        <f t="shared" si="147"/>
        <v>0.45931759522417287</v>
      </c>
    </row>
    <row r="629" spans="1:9" x14ac:dyDescent="0.25">
      <c r="A629" s="184" t="s">
        <v>241</v>
      </c>
      <c r="B629" s="4">
        <v>6.9094439999999997</v>
      </c>
      <c r="C629" s="7">
        <v>7.6633769999999997</v>
      </c>
      <c r="D629" s="7">
        <v>2.9139238999999999</v>
      </c>
      <c r="E629" s="14">
        <f t="shared" si="146"/>
        <v>0.38024018653917196</v>
      </c>
      <c r="F629" s="5">
        <v>2.0001000000000002</v>
      </c>
      <c r="G629" s="6">
        <v>2.0001000000000002</v>
      </c>
      <c r="H629" s="6">
        <v>0.94393601000000005</v>
      </c>
      <c r="I629" s="14">
        <f t="shared" si="147"/>
        <v>0.471944407779611</v>
      </c>
    </row>
    <row r="630" spans="1:9" x14ac:dyDescent="0.25">
      <c r="A630" s="184" t="s">
        <v>242</v>
      </c>
      <c r="B630" s="4">
        <v>22.861941000000002</v>
      </c>
      <c r="C630" s="7">
        <v>25.118803</v>
      </c>
      <c r="D630" s="7">
        <v>13.48353607</v>
      </c>
      <c r="E630" s="14">
        <f t="shared" si="146"/>
        <v>0.53679054969299289</v>
      </c>
      <c r="F630" s="35">
        <v>41.125042999999998</v>
      </c>
      <c r="G630" s="36">
        <v>41.125042999999998</v>
      </c>
      <c r="H630" s="36">
        <v>12.89338998</v>
      </c>
      <c r="I630" s="14">
        <f t="shared" si="147"/>
        <v>0.31351675376971644</v>
      </c>
    </row>
    <row r="631" spans="1:9" x14ac:dyDescent="0.25">
      <c r="A631" s="184" t="s">
        <v>277</v>
      </c>
      <c r="B631" s="4">
        <v>17.118752000000001</v>
      </c>
      <c r="C631" s="7">
        <v>17.109836999999999</v>
      </c>
      <c r="D631" s="7">
        <v>7.92930534</v>
      </c>
      <c r="E631" s="14">
        <f t="shared" si="146"/>
        <v>0.46343546931510804</v>
      </c>
      <c r="F631" s="35">
        <v>37.010848000000003</v>
      </c>
      <c r="G631" s="36">
        <v>37.019762999999998</v>
      </c>
      <c r="H631" s="36">
        <v>16.68873159</v>
      </c>
      <c r="I631" s="14">
        <f t="shared" si="147"/>
        <v>0.45080600840151247</v>
      </c>
    </row>
    <row r="632" spans="1:9" x14ac:dyDescent="0.25">
      <c r="A632" s="184" t="s">
        <v>243</v>
      </c>
      <c r="B632" s="4">
        <v>4.4555049999999996</v>
      </c>
      <c r="C632" s="7">
        <v>10.405924000000001</v>
      </c>
      <c r="D632" s="7">
        <v>2.7620719500000002</v>
      </c>
      <c r="E632" s="14">
        <f t="shared" si="146"/>
        <v>0.26543264682694206</v>
      </c>
      <c r="F632" s="5">
        <v>0.25273600000000002</v>
      </c>
      <c r="G632" s="6">
        <v>3.1122260000000002</v>
      </c>
      <c r="H632" s="6">
        <v>1.1837084499999999</v>
      </c>
      <c r="I632" s="14">
        <f t="shared" si="147"/>
        <v>0.38034141800756111</v>
      </c>
    </row>
    <row r="633" spans="1:9" x14ac:dyDescent="0.25">
      <c r="A633" s="184" t="s">
        <v>244</v>
      </c>
      <c r="B633" s="4">
        <v>62.383422000000003</v>
      </c>
      <c r="C633" s="7">
        <v>62.276017000000003</v>
      </c>
      <c r="D633" s="7">
        <v>29.55217485</v>
      </c>
      <c r="E633" s="14">
        <f t="shared" si="146"/>
        <v>0.47453540341219957</v>
      </c>
      <c r="F633" s="5">
        <v>2.0704099999999999</v>
      </c>
      <c r="G633" s="6">
        <v>2.1778149999999998</v>
      </c>
      <c r="H633" s="6">
        <v>0.81784831999999996</v>
      </c>
      <c r="I633" s="14">
        <f t="shared" si="147"/>
        <v>0.37553617731533673</v>
      </c>
    </row>
    <row r="634" spans="1:9" x14ac:dyDescent="0.25">
      <c r="A634" s="184" t="s">
        <v>245</v>
      </c>
      <c r="B634" s="4">
        <v>3.3769779999999998</v>
      </c>
      <c r="C634" s="7">
        <v>3.3769779999999998</v>
      </c>
      <c r="D634" s="7">
        <v>1.68760975</v>
      </c>
      <c r="E634" s="14">
        <f t="shared" si="146"/>
        <v>0.49973963407519983</v>
      </c>
      <c r="F634" s="35">
        <v>1.658631</v>
      </c>
      <c r="G634" s="36">
        <v>1.658631</v>
      </c>
      <c r="H634" s="36">
        <v>0.33811057999999999</v>
      </c>
      <c r="I634" s="14">
        <f t="shared" si="147"/>
        <v>0.20384918646763506</v>
      </c>
    </row>
    <row r="635" spans="1:9" x14ac:dyDescent="0.25">
      <c r="A635" s="226" t="s">
        <v>246</v>
      </c>
      <c r="B635" s="4">
        <v>13.696975</v>
      </c>
      <c r="C635" s="7">
        <v>13.696975</v>
      </c>
      <c r="D635" s="7">
        <v>5.0733114500000003</v>
      </c>
      <c r="E635" s="14">
        <f t="shared" si="146"/>
        <v>0.37039648900578415</v>
      </c>
      <c r="F635" s="35">
        <v>0.55002499999999999</v>
      </c>
      <c r="G635" s="36">
        <v>0.55002499999999999</v>
      </c>
      <c r="H635" s="36">
        <v>0.21806854000000001</v>
      </c>
      <c r="I635" s="14">
        <f t="shared" si="147"/>
        <v>0.39647023317121949</v>
      </c>
    </row>
    <row r="636" spans="1:9" x14ac:dyDescent="0.25">
      <c r="A636" s="184" t="s">
        <v>247</v>
      </c>
      <c r="B636" s="4">
        <v>9.8053039999999996</v>
      </c>
      <c r="C636" s="7">
        <v>9.4056250000000006</v>
      </c>
      <c r="D636" s="7">
        <v>4.2474854000000004</v>
      </c>
      <c r="E636" s="14">
        <f t="shared" si="146"/>
        <v>0.45158991560901057</v>
      </c>
      <c r="F636" s="5">
        <v>23.847643999999999</v>
      </c>
      <c r="G636" s="6">
        <v>24.051323</v>
      </c>
      <c r="H636" s="6">
        <v>14.54683979</v>
      </c>
      <c r="I636" s="14">
        <f t="shared" si="147"/>
        <v>0.60482493166800011</v>
      </c>
    </row>
    <row r="637" spans="1:9" x14ac:dyDescent="0.25">
      <c r="A637" s="227" t="s">
        <v>248</v>
      </c>
      <c r="B637" s="4">
        <v>4.3254289999999997</v>
      </c>
      <c r="C637" s="7">
        <v>4.3254289999999997</v>
      </c>
      <c r="D637" s="7">
        <v>1.8991293899999999</v>
      </c>
      <c r="E637" s="14">
        <f t="shared" si="146"/>
        <v>0.4390615104305261</v>
      </c>
      <c r="F637" s="35">
        <v>17.314406999999999</v>
      </c>
      <c r="G637" s="36">
        <v>17.574187999999999</v>
      </c>
      <c r="H637" s="36">
        <v>5.5256997400000003</v>
      </c>
      <c r="I637" s="14">
        <f t="shared" si="147"/>
        <v>0.31442133997883714</v>
      </c>
    </row>
    <row r="638" spans="1:9" x14ac:dyDescent="0.25">
      <c r="A638" s="227" t="s">
        <v>290</v>
      </c>
      <c r="B638" s="4">
        <v>52.504841999999996</v>
      </c>
      <c r="C638" s="7">
        <v>42.718881000000003</v>
      </c>
      <c r="D638" s="7">
        <v>20.068422079999998</v>
      </c>
      <c r="E638" s="14">
        <f t="shared" si="146"/>
        <v>0.46977873975678336</v>
      </c>
      <c r="F638" s="35">
        <v>233.59449599999999</v>
      </c>
      <c r="G638" s="36">
        <v>247.25983500000001</v>
      </c>
      <c r="H638" s="36">
        <v>158.41190818000001</v>
      </c>
      <c r="I638" s="14">
        <f t="shared" si="147"/>
        <v>0.64066979653205713</v>
      </c>
    </row>
    <row r="639" spans="1:9" x14ac:dyDescent="0.25">
      <c r="A639" s="184" t="s">
        <v>249</v>
      </c>
      <c r="B639" s="4">
        <v>18.655569</v>
      </c>
      <c r="C639" s="7">
        <v>18.655569</v>
      </c>
      <c r="D639" s="7">
        <v>10.68406148</v>
      </c>
      <c r="E639" s="14">
        <f t="shared" si="146"/>
        <v>0.57270091735073858</v>
      </c>
      <c r="F639" s="35">
        <v>10.669945999999999</v>
      </c>
      <c r="G639" s="36">
        <v>10.669945999999999</v>
      </c>
      <c r="H639" s="36">
        <v>9.4173813800000001</v>
      </c>
      <c r="I639" s="14">
        <f t="shared" si="147"/>
        <v>0.88260815752956956</v>
      </c>
    </row>
    <row r="640" spans="1:9" x14ac:dyDescent="0.25">
      <c r="A640" s="184" t="s">
        <v>250</v>
      </c>
      <c r="B640" s="4">
        <v>2.869132</v>
      </c>
      <c r="C640" s="7">
        <v>2.869132</v>
      </c>
      <c r="D640" s="7">
        <v>1.24108157</v>
      </c>
      <c r="E640" s="14">
        <f t="shared" si="146"/>
        <v>0.43256342684825932</v>
      </c>
      <c r="F640" s="59">
        <v>0.05</v>
      </c>
      <c r="G640" s="60">
        <v>0.05</v>
      </c>
      <c r="H640" s="60">
        <v>4.8189059999999999E-2</v>
      </c>
      <c r="I640" s="14">
        <f t="shared" si="147"/>
        <v>0.96378119999999989</v>
      </c>
    </row>
    <row r="641" spans="1:9" x14ac:dyDescent="0.25">
      <c r="A641" s="184" t="s">
        <v>251</v>
      </c>
      <c r="B641" s="4">
        <v>49.964652999999998</v>
      </c>
      <c r="C641" s="7">
        <v>50.864652999999997</v>
      </c>
      <c r="D641" s="7">
        <v>24.325682499999999</v>
      </c>
      <c r="E641" s="14">
        <f t="shared" si="146"/>
        <v>0.4782433588999418</v>
      </c>
      <c r="F641" s="35">
        <v>33.881103000000003</v>
      </c>
      <c r="G641" s="36">
        <v>33.881103000000003</v>
      </c>
      <c r="H641" s="36">
        <v>7.8308974800000009</v>
      </c>
      <c r="I641" s="14">
        <f t="shared" si="147"/>
        <v>0.23112876460958193</v>
      </c>
    </row>
    <row r="642" spans="1:9" x14ac:dyDescent="0.25">
      <c r="A642" s="184" t="s">
        <v>291</v>
      </c>
      <c r="B642" s="5">
        <v>2.9260830000000002</v>
      </c>
      <c r="C642" s="6">
        <v>2.9260830000000002</v>
      </c>
      <c r="D642" s="6">
        <v>0.54490472000000001</v>
      </c>
      <c r="E642" s="14">
        <f t="shared" si="146"/>
        <v>0.1862232616094622</v>
      </c>
      <c r="F642" s="59">
        <v>2.0739169999999998</v>
      </c>
      <c r="G642" s="60">
        <v>2.0739169999999998</v>
      </c>
      <c r="H642" s="60">
        <v>1.2443519999999999</v>
      </c>
      <c r="I642" s="14">
        <f t="shared" si="147"/>
        <v>0.60000086792287255</v>
      </c>
    </row>
    <row r="643" spans="1:9" x14ac:dyDescent="0.25">
      <c r="A643" s="184" t="s">
        <v>292</v>
      </c>
      <c r="B643" s="5">
        <v>3.0764999999999998</v>
      </c>
      <c r="C643" s="6">
        <v>3.0764999999999998</v>
      </c>
      <c r="D643" s="6">
        <v>0</v>
      </c>
      <c r="E643" s="14">
        <f t="shared" si="146"/>
        <v>0</v>
      </c>
      <c r="F643" s="59">
        <v>0.32350000000000001</v>
      </c>
      <c r="G643" s="60">
        <v>0.32350000000000001</v>
      </c>
      <c r="H643" s="60">
        <v>0</v>
      </c>
      <c r="I643" s="14">
        <f t="shared" si="147"/>
        <v>0</v>
      </c>
    </row>
    <row r="644" spans="1:9" x14ac:dyDescent="0.25">
      <c r="A644" s="184" t="s">
        <v>252</v>
      </c>
      <c r="B644" s="4">
        <v>86.938258000000005</v>
      </c>
      <c r="C644" s="7">
        <v>95.378990999999999</v>
      </c>
      <c r="D644" s="7">
        <v>38.021997390000003</v>
      </c>
      <c r="E644" s="14">
        <f t="shared" si="146"/>
        <v>0.39864122058074614</v>
      </c>
      <c r="F644" s="35">
        <v>5.7386080000000002</v>
      </c>
      <c r="G644" s="36">
        <v>5.7386080000000002</v>
      </c>
      <c r="H644" s="36">
        <v>1.02519326</v>
      </c>
      <c r="I644" s="14">
        <f t="shared" si="147"/>
        <v>0.17864842135932615</v>
      </c>
    </row>
    <row r="645" spans="1:9" x14ac:dyDescent="0.25">
      <c r="A645" s="184" t="s">
        <v>253</v>
      </c>
      <c r="B645" s="4">
        <v>290.51776000000001</v>
      </c>
      <c r="C645" s="7">
        <v>290.51776000000001</v>
      </c>
      <c r="D645" s="7">
        <v>132.78164423999999</v>
      </c>
      <c r="E645" s="14">
        <f t="shared" si="146"/>
        <v>0.45705172805958572</v>
      </c>
      <c r="F645" s="35">
        <v>60.01</v>
      </c>
      <c r="G645" s="36">
        <v>61.182682999999997</v>
      </c>
      <c r="H645" s="36">
        <v>12.28820361</v>
      </c>
      <c r="I645" s="14">
        <f t="shared" si="147"/>
        <v>0.20084447113899861</v>
      </c>
    </row>
    <row r="646" spans="1:9" x14ac:dyDescent="0.25">
      <c r="A646" s="184" t="s">
        <v>299</v>
      </c>
      <c r="B646" s="4">
        <v>9.6818340000000003</v>
      </c>
      <c r="C646" s="7">
        <v>9.1819310000000005</v>
      </c>
      <c r="D646" s="7">
        <v>3.9067414600000001</v>
      </c>
      <c r="E646" s="14">
        <f t="shared" si="146"/>
        <v>0.42548146571783213</v>
      </c>
      <c r="F646" s="35">
        <v>0.22849900000000001</v>
      </c>
      <c r="G646" s="36">
        <v>0.72840199999999999</v>
      </c>
      <c r="H646" s="36">
        <v>0.59263684999999999</v>
      </c>
      <c r="I646" s="14">
        <f t="shared" si="147"/>
        <v>0.81361233220117457</v>
      </c>
    </row>
    <row r="647" spans="1:9" x14ac:dyDescent="0.25">
      <c r="A647" s="184" t="s">
        <v>255</v>
      </c>
      <c r="B647" s="4">
        <v>28.626643999999999</v>
      </c>
      <c r="C647" s="7">
        <v>28.626643999999999</v>
      </c>
      <c r="D647" s="7">
        <v>11.707857880000001</v>
      </c>
      <c r="E647" s="14">
        <f t="shared" si="146"/>
        <v>0.40898464661103834</v>
      </c>
      <c r="F647" s="35">
        <v>0.97</v>
      </c>
      <c r="G647" s="36">
        <v>0.97</v>
      </c>
      <c r="H647" s="36">
        <v>0.27114653999999999</v>
      </c>
      <c r="I647" s="14">
        <f t="shared" si="147"/>
        <v>0.2795325154639175</v>
      </c>
    </row>
    <row r="648" spans="1:9" x14ac:dyDescent="0.25">
      <c r="A648" s="184" t="s">
        <v>256</v>
      </c>
      <c r="B648" s="4">
        <v>106.18210000000001</v>
      </c>
      <c r="C648" s="7">
        <v>110.97875999999999</v>
      </c>
      <c r="D648" s="7">
        <v>42.758875100000004</v>
      </c>
      <c r="E648" s="14">
        <f t="shared" si="146"/>
        <v>0.385288816526694</v>
      </c>
      <c r="F648" s="35">
        <v>7.210534</v>
      </c>
      <c r="G648" s="36">
        <v>9.8770340000000001</v>
      </c>
      <c r="H648" s="36">
        <v>3.0743412799999996</v>
      </c>
      <c r="I648" s="14">
        <f t="shared" si="147"/>
        <v>0.31126158723357633</v>
      </c>
    </row>
    <row r="649" spans="1:9" ht="15.75" thickBot="1" x14ac:dyDescent="0.3">
      <c r="A649" s="185" t="s">
        <v>76</v>
      </c>
      <c r="B649" s="43">
        <v>0.48679899999999998</v>
      </c>
      <c r="C649" s="44">
        <v>0.48679899999999998</v>
      </c>
      <c r="D649" s="44">
        <v>0.21024210999999998</v>
      </c>
      <c r="E649" s="22">
        <f t="shared" si="146"/>
        <v>0.43188689787776885</v>
      </c>
      <c r="F649" s="228">
        <v>0.4</v>
      </c>
      <c r="G649" s="229">
        <v>0.4</v>
      </c>
      <c r="H649" s="229">
        <v>0</v>
      </c>
      <c r="I649" s="22">
        <f>H649/G649</f>
        <v>0</v>
      </c>
    </row>
    <row r="650" spans="1:9" ht="15.75" thickBot="1" x14ac:dyDescent="0.3">
      <c r="A650" s="220" t="s">
        <v>286</v>
      </c>
      <c r="B650" s="221">
        <f>SUM(B651:B666)</f>
        <v>989.77857800000004</v>
      </c>
      <c r="C650" s="222">
        <f t="shared" ref="C650:D650" si="148">SUM(C651:C666)</f>
        <v>1004.140132</v>
      </c>
      <c r="D650" s="222">
        <f t="shared" si="148"/>
        <v>436.36314894999998</v>
      </c>
      <c r="E650" s="223">
        <f>D650/C650</f>
        <v>0.43456399664145678</v>
      </c>
      <c r="F650" s="224">
        <f>SUM(F651:F666)</f>
        <v>834.32792599999993</v>
      </c>
      <c r="G650" s="225">
        <f t="shared" ref="G650:H650" si="149">SUM(G651:G666)</f>
        <v>856.27767500000004</v>
      </c>
      <c r="H650" s="225">
        <f t="shared" si="149"/>
        <v>185.41353362999999</v>
      </c>
      <c r="I650" s="223">
        <f>H650/G650</f>
        <v>0.21653435450130121</v>
      </c>
    </row>
    <row r="651" spans="1:9" x14ac:dyDescent="0.25">
      <c r="A651" s="174" t="s">
        <v>269</v>
      </c>
      <c r="B651" s="45">
        <v>207.332617</v>
      </c>
      <c r="C651" s="46">
        <v>207.27761699999999</v>
      </c>
      <c r="D651" s="46">
        <v>89.088681739999998</v>
      </c>
      <c r="E651" s="56">
        <f t="shared" ref="E651:E666" si="150">D651/C651</f>
        <v>0.42980367600424507</v>
      </c>
      <c r="F651" s="191">
        <v>28.183817999999999</v>
      </c>
      <c r="G651" s="192">
        <v>28.238817999999998</v>
      </c>
      <c r="H651" s="192">
        <v>7.1932696299999996</v>
      </c>
      <c r="I651" s="193">
        <f t="shared" ref="I651" si="151">H651/G651</f>
        <v>0.25472984138358767</v>
      </c>
    </row>
    <row r="652" spans="1:9" x14ac:dyDescent="0.25">
      <c r="A652" s="174" t="s">
        <v>257</v>
      </c>
      <c r="B652" s="45">
        <v>54.095967000000002</v>
      </c>
      <c r="C652" s="46">
        <v>53.535333999999999</v>
      </c>
      <c r="D652" s="46">
        <v>24.218411460000002</v>
      </c>
      <c r="E652" s="53">
        <f t="shared" si="150"/>
        <v>0.45238181310309938</v>
      </c>
      <c r="F652" s="191">
        <v>29.9832</v>
      </c>
      <c r="G652" s="192">
        <v>30.543832999999999</v>
      </c>
      <c r="H652" s="192">
        <v>5.3076276900000003</v>
      </c>
      <c r="I652" s="193">
        <f>H652/G652</f>
        <v>0.17377084565647019</v>
      </c>
    </row>
    <row r="653" spans="1:9" x14ac:dyDescent="0.25">
      <c r="A653" s="169" t="s">
        <v>50</v>
      </c>
      <c r="B653" s="4">
        <v>0.89079900000000001</v>
      </c>
      <c r="C653" s="7">
        <v>0.89079900000000001</v>
      </c>
      <c r="D653" s="7">
        <v>0.19718448000000002</v>
      </c>
      <c r="E653" s="53">
        <f t="shared" si="150"/>
        <v>0.2213568717522135</v>
      </c>
      <c r="F653" s="59" t="s">
        <v>19</v>
      </c>
      <c r="G653" s="60" t="s">
        <v>19</v>
      </c>
      <c r="H653" s="60" t="s">
        <v>19</v>
      </c>
      <c r="I653" s="14" t="s">
        <v>19</v>
      </c>
    </row>
    <row r="654" spans="1:9" x14ac:dyDescent="0.25">
      <c r="A654" s="169" t="s">
        <v>258</v>
      </c>
      <c r="B654" s="4">
        <v>37.399543000000001</v>
      </c>
      <c r="C654" s="7">
        <v>37.399543000000001</v>
      </c>
      <c r="D654" s="7">
        <v>17.61744023</v>
      </c>
      <c r="E654" s="53">
        <f t="shared" si="150"/>
        <v>0.47106030760857154</v>
      </c>
      <c r="F654" s="35">
        <v>16.561254999999999</v>
      </c>
      <c r="G654" s="36">
        <v>16.425353999999999</v>
      </c>
      <c r="H654" s="36">
        <v>5.0336377900000002</v>
      </c>
      <c r="I654" s="14">
        <f t="shared" ref="I654:I657" si="152">H654/G654</f>
        <v>0.30645536102296489</v>
      </c>
    </row>
    <row r="655" spans="1:9" x14ac:dyDescent="0.25">
      <c r="A655" s="169" t="s">
        <v>54</v>
      </c>
      <c r="B655" s="4">
        <v>133.813106</v>
      </c>
      <c r="C655" s="7">
        <v>144.92693299999999</v>
      </c>
      <c r="D655" s="7">
        <v>97.372487509999999</v>
      </c>
      <c r="E655" s="53">
        <f t="shared" si="150"/>
        <v>0.67187296035582289</v>
      </c>
      <c r="F655" s="35">
        <v>187.75339299999999</v>
      </c>
      <c r="G655" s="36">
        <v>198.17386500000001</v>
      </c>
      <c r="H655" s="36">
        <v>69.781242109999994</v>
      </c>
      <c r="I655" s="14">
        <f t="shared" si="152"/>
        <v>0.35212131584555811</v>
      </c>
    </row>
    <row r="656" spans="1:9" x14ac:dyDescent="0.25">
      <c r="A656" s="169" t="s">
        <v>259</v>
      </c>
      <c r="B656" s="4">
        <v>8.4538960000000003</v>
      </c>
      <c r="C656" s="7">
        <v>8.4538960000000003</v>
      </c>
      <c r="D656" s="7">
        <v>2.7409977900000002</v>
      </c>
      <c r="E656" s="53">
        <f t="shared" si="150"/>
        <v>0.32422894603860752</v>
      </c>
      <c r="F656" s="35">
        <v>77.292663000000005</v>
      </c>
      <c r="G656" s="36">
        <v>77.302662999999995</v>
      </c>
      <c r="H656" s="36">
        <v>41.176331650000002</v>
      </c>
      <c r="I656" s="14">
        <f t="shared" si="152"/>
        <v>0.53266381845085986</v>
      </c>
    </row>
    <row r="657" spans="1:9" x14ac:dyDescent="0.25">
      <c r="A657" s="169" t="s">
        <v>260</v>
      </c>
      <c r="B657" s="25">
        <v>1.3389340000000001</v>
      </c>
      <c r="C657" s="26">
        <v>1.3389340000000001</v>
      </c>
      <c r="D657" s="26">
        <v>0.48680606999999998</v>
      </c>
      <c r="E657" s="53">
        <f t="shared" si="150"/>
        <v>0.36357734585872042</v>
      </c>
      <c r="F657" s="25">
        <v>0.27900000000000003</v>
      </c>
      <c r="G657" s="26">
        <v>0.27900000000000003</v>
      </c>
      <c r="H657" s="26">
        <v>0.14541120000000002</v>
      </c>
      <c r="I657" s="14">
        <f t="shared" si="152"/>
        <v>0.52118709677419361</v>
      </c>
    </row>
    <row r="658" spans="1:9" x14ac:dyDescent="0.25">
      <c r="A658" s="169" t="s">
        <v>270</v>
      </c>
      <c r="B658" s="25">
        <v>2.9946999999999999</v>
      </c>
      <c r="C658" s="26">
        <v>2.9946999999999999</v>
      </c>
      <c r="D658" s="26">
        <v>1.0150739200000001</v>
      </c>
      <c r="E658" s="53">
        <f t="shared" si="150"/>
        <v>0.33895679700804759</v>
      </c>
      <c r="F658" s="71" t="s">
        <v>19</v>
      </c>
      <c r="G658" s="72" t="s">
        <v>19</v>
      </c>
      <c r="H658" s="72" t="s">
        <v>19</v>
      </c>
      <c r="I658" s="14" t="s">
        <v>19</v>
      </c>
    </row>
    <row r="659" spans="1:9" x14ac:dyDescent="0.25">
      <c r="A659" s="169" t="s">
        <v>271</v>
      </c>
      <c r="B659" s="25">
        <v>149.72724700000001</v>
      </c>
      <c r="C659" s="26">
        <v>149.72724700000001</v>
      </c>
      <c r="D659" s="26">
        <v>44.299329319999998</v>
      </c>
      <c r="E659" s="53">
        <f t="shared" si="150"/>
        <v>0.29586685261100137</v>
      </c>
      <c r="F659" s="205">
        <v>185.49471199999999</v>
      </c>
      <c r="G659" s="206">
        <v>185.49471199999999</v>
      </c>
      <c r="H659" s="206">
        <v>31.206712230000001</v>
      </c>
      <c r="I659" s="14">
        <f t="shared" ref="I659:I666" si="153">H659/G659</f>
        <v>0.1682350504417614</v>
      </c>
    </row>
    <row r="660" spans="1:9" x14ac:dyDescent="0.25">
      <c r="A660" s="169" t="s">
        <v>261</v>
      </c>
      <c r="B660" s="4">
        <v>8.1997180000000007</v>
      </c>
      <c r="C660" s="7">
        <v>8.1997180000000007</v>
      </c>
      <c r="D660" s="7">
        <v>3.40315696</v>
      </c>
      <c r="E660" s="53">
        <f t="shared" si="150"/>
        <v>0.41503341456376913</v>
      </c>
      <c r="F660" s="35">
        <v>7.9877840000000004</v>
      </c>
      <c r="G660" s="36">
        <v>7.9877840000000004</v>
      </c>
      <c r="H660" s="36">
        <v>4.9708670999999995</v>
      </c>
      <c r="I660" s="14">
        <f t="shared" si="153"/>
        <v>0.62230865281284509</v>
      </c>
    </row>
    <row r="661" spans="1:9" x14ac:dyDescent="0.25">
      <c r="A661" s="169" t="s">
        <v>284</v>
      </c>
      <c r="B661" s="4">
        <v>62.51</v>
      </c>
      <c r="C661" s="7">
        <v>62.494999999999997</v>
      </c>
      <c r="D661" s="7">
        <v>17.416556920000001</v>
      </c>
      <c r="E661" s="53">
        <f t="shared" si="150"/>
        <v>0.27868720569645578</v>
      </c>
      <c r="F661" s="35">
        <v>268.41350899999998</v>
      </c>
      <c r="G661" s="36">
        <v>268.41350899999998</v>
      </c>
      <c r="H661" s="36">
        <v>8.0172495799999997</v>
      </c>
      <c r="I661" s="14">
        <f t="shared" si="153"/>
        <v>2.9869024140659031E-2</v>
      </c>
    </row>
    <row r="662" spans="1:9" x14ac:dyDescent="0.25">
      <c r="A662" s="169" t="s">
        <v>96</v>
      </c>
      <c r="B662" s="4">
        <v>130.75391200000001</v>
      </c>
      <c r="C662" s="7">
        <v>142.446595</v>
      </c>
      <c r="D662" s="7">
        <v>60.039592340000006</v>
      </c>
      <c r="E662" s="53">
        <f t="shared" si="150"/>
        <v>0.42148843459543561</v>
      </c>
      <c r="F662" s="35">
        <v>6.4237219999999997</v>
      </c>
      <c r="G662" s="36">
        <v>9.5599740000000004</v>
      </c>
      <c r="H662" s="36">
        <v>0.66548456999999994</v>
      </c>
      <c r="I662" s="14">
        <f t="shared" si="153"/>
        <v>6.9611546014664891E-2</v>
      </c>
    </row>
    <row r="663" spans="1:9" x14ac:dyDescent="0.25">
      <c r="A663" s="169" t="s">
        <v>81</v>
      </c>
      <c r="B663" s="4">
        <v>111.71040000000001</v>
      </c>
      <c r="C663" s="7">
        <v>110.99039999999999</v>
      </c>
      <c r="D663" s="7">
        <v>47.943906869999999</v>
      </c>
      <c r="E663" s="53">
        <f t="shared" si="150"/>
        <v>0.43196444800631406</v>
      </c>
      <c r="F663" s="35">
        <v>3.8921999999999999</v>
      </c>
      <c r="G663" s="36">
        <v>4.6121999999999996</v>
      </c>
      <c r="H663" s="36">
        <v>0.27252046000000002</v>
      </c>
      <c r="I663" s="14">
        <f t="shared" si="153"/>
        <v>5.9086869606695298E-2</v>
      </c>
    </row>
    <row r="664" spans="1:9" x14ac:dyDescent="0.25">
      <c r="A664" s="169" t="s">
        <v>77</v>
      </c>
      <c r="B664" s="4">
        <v>27.018794</v>
      </c>
      <c r="C664" s="7">
        <v>26.944835000000001</v>
      </c>
      <c r="D664" s="7">
        <v>8.8167348699999994</v>
      </c>
      <c r="E664" s="53">
        <f t="shared" si="150"/>
        <v>0.32721428318265816</v>
      </c>
      <c r="F664" s="35">
        <v>9.9732059999999993</v>
      </c>
      <c r="G664" s="36">
        <v>9.9932060000000007</v>
      </c>
      <c r="H664" s="36">
        <v>4.1706969599999999</v>
      </c>
      <c r="I664" s="14">
        <f t="shared" si="153"/>
        <v>0.41735324579519323</v>
      </c>
    </row>
    <row r="665" spans="1:9" x14ac:dyDescent="0.25">
      <c r="A665" s="169" t="s">
        <v>262</v>
      </c>
      <c r="B665" s="4">
        <v>4.9959709999999999</v>
      </c>
      <c r="C665" s="7">
        <v>4.9761410000000001</v>
      </c>
      <c r="D665" s="7">
        <v>2.5680892400000004</v>
      </c>
      <c r="E665" s="53">
        <f t="shared" si="150"/>
        <v>0.51608048083846503</v>
      </c>
      <c r="F665" s="35">
        <v>1.4520599999999999</v>
      </c>
      <c r="G665" s="36">
        <v>1.4718899999999999</v>
      </c>
      <c r="H665" s="36">
        <v>0.31699023999999998</v>
      </c>
      <c r="I665" s="14">
        <f t="shared" si="153"/>
        <v>0.21536272411661198</v>
      </c>
    </row>
    <row r="666" spans="1:9" ht="15.75" thickBot="1" x14ac:dyDescent="0.3">
      <c r="A666" s="169" t="s">
        <v>263</v>
      </c>
      <c r="B666" s="41">
        <v>48.542974000000001</v>
      </c>
      <c r="C666" s="42">
        <v>41.542439999999999</v>
      </c>
      <c r="D666" s="42">
        <v>19.13869923</v>
      </c>
      <c r="E666" s="54">
        <f t="shared" si="150"/>
        <v>0.46070233789830356</v>
      </c>
      <c r="F666" s="199">
        <v>10.637404</v>
      </c>
      <c r="G666" s="200">
        <v>17.780867000000001</v>
      </c>
      <c r="H666" s="200">
        <v>7.1554924199999999</v>
      </c>
      <c r="I666" s="190">
        <f t="shared" si="153"/>
        <v>0.40242651947174451</v>
      </c>
    </row>
    <row r="667" spans="1:9" ht="15.75" thickBot="1" x14ac:dyDescent="0.3">
      <c r="A667" s="27" t="s">
        <v>287</v>
      </c>
      <c r="B667" s="194">
        <f>SUM(B668:B675)</f>
        <v>655.10598700000003</v>
      </c>
      <c r="C667" s="195">
        <f t="shared" ref="C667:D667" si="154">SUM(C668:C675)</f>
        <v>657.54254999999989</v>
      </c>
      <c r="D667" s="195">
        <f t="shared" si="154"/>
        <v>303.49873803999998</v>
      </c>
      <c r="E667" s="196">
        <f>D667/C667</f>
        <v>0.46156516873318698</v>
      </c>
      <c r="F667" s="198">
        <f>SUM(F668:F675)</f>
        <v>2475.9225489999999</v>
      </c>
      <c r="G667" s="197">
        <f t="shared" ref="G667:H667" si="155">SUM(G668:G675)</f>
        <v>2475.973986</v>
      </c>
      <c r="H667" s="197">
        <f t="shared" si="155"/>
        <v>1171.4733227499999</v>
      </c>
      <c r="I667" s="196">
        <f>H667/G667</f>
        <v>0.47313636143752275</v>
      </c>
    </row>
    <row r="668" spans="1:9" x14ac:dyDescent="0.25">
      <c r="A668" s="169" t="s">
        <v>264</v>
      </c>
      <c r="B668" s="45">
        <v>20.573</v>
      </c>
      <c r="C668" s="46">
        <v>20.527794</v>
      </c>
      <c r="D668" s="46">
        <v>8.7298697000000001</v>
      </c>
      <c r="E668" s="56">
        <f t="shared" ref="E668:E675" si="156">D668/C668</f>
        <v>0.42527071832462854</v>
      </c>
      <c r="F668" s="201">
        <v>1.5</v>
      </c>
      <c r="G668" s="202">
        <v>1.5452060000000001</v>
      </c>
      <c r="H668" s="202">
        <v>0.62212755000000008</v>
      </c>
      <c r="I668" s="193">
        <f t="shared" ref="I668:I669" si="157">H668/G668</f>
        <v>0.40261787101525626</v>
      </c>
    </row>
    <row r="669" spans="1:9" x14ac:dyDescent="0.25">
      <c r="A669" s="169" t="s">
        <v>194</v>
      </c>
      <c r="B669" s="4">
        <v>6.6068290000000003</v>
      </c>
      <c r="C669" s="7">
        <v>6.5948289999999998</v>
      </c>
      <c r="D669" s="7">
        <v>2.6678860099999997</v>
      </c>
      <c r="E669" s="53">
        <f t="shared" si="156"/>
        <v>0.40454210564064658</v>
      </c>
      <c r="F669" s="5">
        <v>0.96389400000000003</v>
      </c>
      <c r="G669" s="6">
        <v>0.96389400000000003</v>
      </c>
      <c r="H669" s="6">
        <v>5.7937800000000001E-3</v>
      </c>
      <c r="I669" s="14">
        <f t="shared" si="157"/>
        <v>6.0108061674831468E-3</v>
      </c>
    </row>
    <row r="670" spans="1:9" x14ac:dyDescent="0.25">
      <c r="A670" s="169" t="s">
        <v>265</v>
      </c>
      <c r="B670" s="4">
        <v>24.41047</v>
      </c>
      <c r="C670" s="7">
        <v>24.41047</v>
      </c>
      <c r="D670" s="7">
        <v>8.8879776499999998</v>
      </c>
      <c r="E670" s="53">
        <f t="shared" si="156"/>
        <v>0.3641051421787454</v>
      </c>
      <c r="F670" s="5">
        <v>47.988819999999997</v>
      </c>
      <c r="G670" s="6">
        <v>47.988819999999997</v>
      </c>
      <c r="H670" s="6">
        <v>18.685857260000002</v>
      </c>
      <c r="I670" s="14">
        <f>H670/G670</f>
        <v>0.38937938586529119</v>
      </c>
    </row>
    <row r="671" spans="1:9" x14ac:dyDescent="0.25">
      <c r="A671" s="176" t="s">
        <v>266</v>
      </c>
      <c r="B671" s="4">
        <v>9.4709000000000003</v>
      </c>
      <c r="C671" s="7">
        <v>11.9709</v>
      </c>
      <c r="D671" s="7">
        <v>3.9930805199999999</v>
      </c>
      <c r="E671" s="53">
        <f t="shared" si="156"/>
        <v>0.33356560659599527</v>
      </c>
      <c r="F671" s="5">
        <v>5.5</v>
      </c>
      <c r="G671" s="6">
        <v>5.5</v>
      </c>
      <c r="H671" s="6">
        <v>0.17501745000000002</v>
      </c>
      <c r="I671" s="14">
        <f>H671/G671</f>
        <v>3.1821354545454546E-2</v>
      </c>
    </row>
    <row r="672" spans="1:9" x14ac:dyDescent="0.25">
      <c r="A672" s="176" t="s">
        <v>272</v>
      </c>
      <c r="B672" s="4">
        <v>330.5899</v>
      </c>
      <c r="C672" s="7">
        <v>330.5899</v>
      </c>
      <c r="D672" s="7">
        <v>146.653773</v>
      </c>
      <c r="E672" s="53">
        <f t="shared" si="156"/>
        <v>0.44361238198747149</v>
      </c>
      <c r="F672" s="5">
        <v>1673.1657</v>
      </c>
      <c r="G672" s="6">
        <v>1673.1657</v>
      </c>
      <c r="H672" s="6">
        <v>613.299398</v>
      </c>
      <c r="I672" s="14">
        <f t="shared" ref="I672:I673" si="158">H672/G672</f>
        <v>0.36655030520886245</v>
      </c>
    </row>
    <row r="673" spans="1:9" x14ac:dyDescent="0.25">
      <c r="A673" s="176" t="s">
        <v>273</v>
      </c>
      <c r="B673" s="4">
        <v>251.415131</v>
      </c>
      <c r="C673" s="7">
        <v>251.415131</v>
      </c>
      <c r="D673" s="7">
        <v>127.951255</v>
      </c>
      <c r="E673" s="53">
        <f t="shared" si="156"/>
        <v>0.50892424211333565</v>
      </c>
      <c r="F673" s="5">
        <v>743.42366500000003</v>
      </c>
      <c r="G673" s="6">
        <v>743.42366500000003</v>
      </c>
      <c r="H673" s="6">
        <v>536.96616500000005</v>
      </c>
      <c r="I673" s="14">
        <f t="shared" si="158"/>
        <v>0.72228823251140384</v>
      </c>
    </row>
    <row r="674" spans="1:9" x14ac:dyDescent="0.25">
      <c r="A674" s="177" t="s">
        <v>267</v>
      </c>
      <c r="B674" s="4">
        <v>6.3026299999999997</v>
      </c>
      <c r="C674" s="7">
        <v>6.2963990000000001</v>
      </c>
      <c r="D674" s="7">
        <v>2.1317239799999999</v>
      </c>
      <c r="E674" s="53">
        <f t="shared" si="156"/>
        <v>0.33856240368502694</v>
      </c>
      <c r="F674" s="5">
        <v>9.7369999999999998E-2</v>
      </c>
      <c r="G674" s="6">
        <v>0.103601</v>
      </c>
      <c r="H674" s="6">
        <v>2.4275740000000001E-2</v>
      </c>
      <c r="I674" s="14">
        <f>H674/G674</f>
        <v>0.23431955290006853</v>
      </c>
    </row>
    <row r="675" spans="1:9" ht="15.75" thickBot="1" x14ac:dyDescent="0.3">
      <c r="A675" s="178" t="s">
        <v>268</v>
      </c>
      <c r="B675" s="43">
        <v>5.7371270000000001</v>
      </c>
      <c r="C675" s="44">
        <v>5.7371270000000001</v>
      </c>
      <c r="D675" s="44">
        <v>2.48317218</v>
      </c>
      <c r="E675" s="55">
        <f t="shared" si="156"/>
        <v>0.43282503245962656</v>
      </c>
      <c r="F675" s="37">
        <v>3.2831000000000001</v>
      </c>
      <c r="G675" s="38">
        <v>3.2831000000000001</v>
      </c>
      <c r="H675" s="38">
        <v>1.6946879699999999</v>
      </c>
      <c r="I675" s="24">
        <f t="shared" ref="I675" si="159">H675/G675</f>
        <v>0.5161853035241083</v>
      </c>
    </row>
    <row r="676" spans="1:9" x14ac:dyDescent="0.25">
      <c r="A676" s="254" t="s">
        <v>201</v>
      </c>
      <c r="B676" s="254"/>
      <c r="C676" s="254"/>
      <c r="D676" s="254"/>
      <c r="E676" s="254"/>
      <c r="F676" s="254"/>
      <c r="G676" s="254"/>
      <c r="H676" s="254"/>
      <c r="I676" s="254"/>
    </row>
    <row r="677" spans="1:9" x14ac:dyDescent="0.25">
      <c r="A677" s="238" t="s">
        <v>203</v>
      </c>
      <c r="B677" s="239"/>
      <c r="C677" s="239"/>
      <c r="D677" s="239"/>
      <c r="E677" s="239"/>
      <c r="F677" s="239"/>
      <c r="G677" s="239"/>
      <c r="H677" s="239"/>
      <c r="I677" s="239"/>
    </row>
    <row r="678" spans="1:9" x14ac:dyDescent="0.25">
      <c r="A678" s="255"/>
      <c r="B678" s="255"/>
      <c r="C678" s="255"/>
      <c r="D678" s="255"/>
      <c r="E678" s="255"/>
      <c r="F678" s="255"/>
      <c r="G678" s="255"/>
      <c r="H678" s="255"/>
      <c r="I678" s="255"/>
    </row>
    <row r="679" spans="1:9" x14ac:dyDescent="0.25">
      <c r="A679" s="244" t="s">
        <v>0</v>
      </c>
      <c r="B679" s="244"/>
      <c r="C679" s="244"/>
      <c r="D679" s="244"/>
      <c r="E679" s="244"/>
      <c r="F679" s="244"/>
      <c r="G679" s="244"/>
      <c r="H679" s="244"/>
      <c r="I679" s="244"/>
    </row>
    <row r="680" spans="1:9" x14ac:dyDescent="0.25">
      <c r="A680" s="244" t="s">
        <v>1</v>
      </c>
      <c r="B680" s="244"/>
      <c r="C680" s="244"/>
      <c r="D680" s="244"/>
      <c r="E680" s="244"/>
      <c r="F680" s="244"/>
      <c r="G680" s="244"/>
      <c r="H680" s="244"/>
      <c r="I680" s="244"/>
    </row>
    <row r="681" spans="1:9" x14ac:dyDescent="0.25">
      <c r="A681" s="245" t="s">
        <v>200</v>
      </c>
      <c r="B681" s="245"/>
      <c r="C681" s="245"/>
      <c r="D681" s="245"/>
      <c r="E681" s="245"/>
      <c r="F681" s="245"/>
      <c r="G681" s="245"/>
      <c r="H681" s="245"/>
      <c r="I681" s="245"/>
    </row>
    <row r="682" spans="1:9" x14ac:dyDescent="0.25">
      <c r="A682" s="245" t="s">
        <v>274</v>
      </c>
      <c r="B682" s="245"/>
      <c r="C682" s="245"/>
      <c r="D682" s="245"/>
      <c r="E682" s="245"/>
      <c r="F682" s="245"/>
      <c r="G682" s="245"/>
      <c r="H682" s="245"/>
      <c r="I682" s="245"/>
    </row>
    <row r="683" spans="1:9" x14ac:dyDescent="0.25">
      <c r="A683" s="245" t="s">
        <v>301</v>
      </c>
      <c r="B683" s="245"/>
      <c r="C683" s="245"/>
      <c r="D683" s="245"/>
      <c r="E683" s="245"/>
      <c r="F683" s="245"/>
      <c r="G683" s="245"/>
      <c r="H683" s="245"/>
      <c r="I683" s="245"/>
    </row>
    <row r="684" spans="1:9" x14ac:dyDescent="0.25">
      <c r="A684" s="246" t="s">
        <v>2</v>
      </c>
      <c r="B684" s="246"/>
      <c r="C684" s="246"/>
      <c r="D684" s="246"/>
      <c r="E684" s="246"/>
      <c r="F684" s="246"/>
      <c r="G684" s="246"/>
      <c r="H684" s="246"/>
      <c r="I684" s="246"/>
    </row>
    <row r="685" spans="1:9" ht="15.75" thickBot="1" x14ac:dyDescent="0.3">
      <c r="A685" s="253"/>
      <c r="B685" s="253"/>
      <c r="C685" s="253"/>
      <c r="D685" s="253"/>
      <c r="E685" s="253"/>
      <c r="F685" s="253"/>
      <c r="G685" s="253"/>
      <c r="H685" s="253"/>
      <c r="I685" s="253"/>
    </row>
    <row r="686" spans="1:9" x14ac:dyDescent="0.25">
      <c r="A686" s="247" t="s">
        <v>3</v>
      </c>
      <c r="B686" s="249" t="s">
        <v>4</v>
      </c>
      <c r="C686" s="250"/>
      <c r="D686" s="250"/>
      <c r="E686" s="251"/>
      <c r="F686" s="249" t="s">
        <v>5</v>
      </c>
      <c r="G686" s="250"/>
      <c r="H686" s="250"/>
      <c r="I686" s="252"/>
    </row>
    <row r="687" spans="1:9" ht="30.75" thickBot="1" x14ac:dyDescent="0.3">
      <c r="A687" s="248"/>
      <c r="B687" s="207" t="s">
        <v>6</v>
      </c>
      <c r="C687" s="208" t="s">
        <v>7</v>
      </c>
      <c r="D687" s="208" t="s">
        <v>8</v>
      </c>
      <c r="E687" s="209" t="s">
        <v>9</v>
      </c>
      <c r="F687" s="210" t="s">
        <v>6</v>
      </c>
      <c r="G687" s="208" t="s">
        <v>7</v>
      </c>
      <c r="H687" s="208" t="s">
        <v>8</v>
      </c>
      <c r="I687" s="211" t="s">
        <v>9</v>
      </c>
    </row>
    <row r="688" spans="1:9" ht="15.75" thickBot="1" x14ac:dyDescent="0.3">
      <c r="A688" s="68" t="s">
        <v>91</v>
      </c>
      <c r="B688" s="213">
        <f>B690+B720+B763+B780</f>
        <v>16762.121198000001</v>
      </c>
      <c r="C688" s="214">
        <f t="shared" ref="C688:D688" si="160">C690+C720+C763+C780</f>
        <v>16727.705898</v>
      </c>
      <c r="D688" s="214">
        <f t="shared" si="160"/>
        <v>9220.2161111099995</v>
      </c>
      <c r="E688" s="215">
        <f>D688/C688</f>
        <v>0.55119429809035492</v>
      </c>
      <c r="F688" s="187">
        <f>F690+F720+F763+F780</f>
        <v>8532.6303919999991</v>
      </c>
      <c r="G688" s="188">
        <f t="shared" ref="G688:H688" si="161">G690+G720+G763+G780</f>
        <v>8681.3987379999999</v>
      </c>
      <c r="H688" s="188">
        <f t="shared" si="161"/>
        <v>4833.1962731999993</v>
      </c>
      <c r="I688" s="189">
        <f>H688/G688</f>
        <v>0.55673013290407392</v>
      </c>
    </row>
    <row r="689" spans="1:9" ht="15.75" thickBot="1" x14ac:dyDescent="0.3">
      <c r="A689" s="231" t="s">
        <v>10</v>
      </c>
      <c r="B689" s="232">
        <f>B690+B720+B763+B780-B764-B771-B772-B785-B786</f>
        <v>15820.061603000002</v>
      </c>
      <c r="C689" s="233">
        <f t="shared" ref="C689:D689" si="162">C690+C720+C763+C780-C764-C771-C772-C785-C786</f>
        <v>15785.701303</v>
      </c>
      <c r="D689" s="233">
        <f t="shared" si="162"/>
        <v>8750.4473247599999</v>
      </c>
      <c r="E689" s="234">
        <f>D689/C689</f>
        <v>0.55432743574699572</v>
      </c>
      <c r="F689" s="235">
        <f>F690+F720+F763+F780-F727-F764-F772-F785-F786</f>
        <v>4287.5889799999986</v>
      </c>
      <c r="G689" s="235">
        <f t="shared" ref="G689:H689" si="163">G690+G720+G763+G780-G727-G764-G772-G785-G786</f>
        <v>4436.3023260000009</v>
      </c>
      <c r="H689" s="235">
        <f t="shared" si="163"/>
        <v>2095.847558859999</v>
      </c>
      <c r="I689" s="236">
        <f>H689/G689</f>
        <v>0.47243118364066122</v>
      </c>
    </row>
    <row r="690" spans="1:9" ht="15.75" thickBot="1" x14ac:dyDescent="0.3">
      <c r="A690" s="70" t="s">
        <v>11</v>
      </c>
      <c r="B690" s="216">
        <f>SUM(B691:B719)</f>
        <v>9447.7875329999988</v>
      </c>
      <c r="C690" s="62">
        <f>SUM(C691:C719)</f>
        <v>9382.3423149999999</v>
      </c>
      <c r="D690" s="62">
        <f>SUM(D691:D719)</f>
        <v>5697.5642167199994</v>
      </c>
      <c r="E690" s="217">
        <f>D690/C690</f>
        <v>0.60726458547680895</v>
      </c>
      <c r="F690" s="12">
        <f>SUM(F691:F719)</f>
        <v>2250.9244950000002</v>
      </c>
      <c r="G690" s="13">
        <f>SUM(G691:G719)</f>
        <v>2243.8551439999997</v>
      </c>
      <c r="H690" s="13">
        <f>SUM(H691:H719)</f>
        <v>1192.6457508799997</v>
      </c>
      <c r="I690" s="20">
        <f>H690/G690</f>
        <v>0.5315163744277781</v>
      </c>
    </row>
    <row r="691" spans="1:9" x14ac:dyDescent="0.25">
      <c r="A691" s="168" t="s">
        <v>13</v>
      </c>
      <c r="B691" s="39">
        <v>135.02112399999999</v>
      </c>
      <c r="C691" s="40">
        <v>178.14101400000001</v>
      </c>
      <c r="D691" s="40">
        <v>116.33149434000001</v>
      </c>
      <c r="E691" s="52">
        <f>D691/C691</f>
        <v>0.65303038153807746</v>
      </c>
      <c r="F691" s="33">
        <v>8.9343920000000008</v>
      </c>
      <c r="G691" s="34">
        <v>22.344574000000001</v>
      </c>
      <c r="H691" s="34">
        <v>8.746464060000001</v>
      </c>
      <c r="I691" s="21">
        <f>H691/G691</f>
        <v>0.39143570425643381</v>
      </c>
    </row>
    <row r="692" spans="1:9" x14ac:dyDescent="0.25">
      <c r="A692" s="169" t="s">
        <v>15</v>
      </c>
      <c r="B692" s="4">
        <v>146.739915</v>
      </c>
      <c r="C692" s="7">
        <v>161.80352600000001</v>
      </c>
      <c r="D692" s="7">
        <v>60.751141310000001</v>
      </c>
      <c r="E692" s="53">
        <f>D692/C692</f>
        <v>0.37546240685756133</v>
      </c>
      <c r="F692" s="35">
        <v>4.1927849999999998</v>
      </c>
      <c r="G692" s="36">
        <v>6.1454069999999996</v>
      </c>
      <c r="H692" s="36">
        <v>2.1210310299999997</v>
      </c>
      <c r="I692" s="14">
        <f>H692/G692</f>
        <v>0.34514085560158991</v>
      </c>
    </row>
    <row r="693" spans="1:9" x14ac:dyDescent="0.25">
      <c r="A693" s="169" t="s">
        <v>24</v>
      </c>
      <c r="B693" s="4">
        <v>149.06460100000001</v>
      </c>
      <c r="C693" s="7">
        <v>141.32062999999999</v>
      </c>
      <c r="D693" s="7">
        <v>80.640981150000002</v>
      </c>
      <c r="E693" s="53">
        <f t="shared" ref="E693:E714" si="164">D693/C693</f>
        <v>0.57062426872849359</v>
      </c>
      <c r="F693" s="35">
        <v>69.082545999999994</v>
      </c>
      <c r="G693" s="36">
        <v>72.914856999999998</v>
      </c>
      <c r="H693" s="36">
        <v>35.298973609999997</v>
      </c>
      <c r="I693" s="14">
        <f t="shared" ref="I693:I705" si="165">H693/G693</f>
        <v>0.48411222434407297</v>
      </c>
    </row>
    <row r="694" spans="1:9" x14ac:dyDescent="0.25">
      <c r="A694" s="169" t="s">
        <v>210</v>
      </c>
      <c r="B694" s="4">
        <v>63.263846999999998</v>
      </c>
      <c r="C694" s="7">
        <v>63.530116999999997</v>
      </c>
      <c r="D694" s="7">
        <v>36.444572310000005</v>
      </c>
      <c r="E694" s="53">
        <f t="shared" si="164"/>
        <v>0.57365819600174839</v>
      </c>
      <c r="F694" s="35">
        <v>5.3211310000000003</v>
      </c>
      <c r="G694" s="36">
        <v>5.0858410000000003</v>
      </c>
      <c r="H694" s="36">
        <v>4.0411855299999999</v>
      </c>
      <c r="I694" s="14">
        <f t="shared" si="165"/>
        <v>0.79459533438029217</v>
      </c>
    </row>
    <row r="695" spans="1:9" x14ac:dyDescent="0.25">
      <c r="A695" s="170" t="s">
        <v>211</v>
      </c>
      <c r="B695" s="4">
        <v>1605.1146980000001</v>
      </c>
      <c r="C695" s="7">
        <v>1603.3614090000001</v>
      </c>
      <c r="D695" s="7">
        <v>908.55826735000005</v>
      </c>
      <c r="E695" s="53">
        <f t="shared" si="164"/>
        <v>0.566658435365897</v>
      </c>
      <c r="F695" s="35">
        <v>167.67644200000001</v>
      </c>
      <c r="G695" s="36">
        <v>175.047436</v>
      </c>
      <c r="H695" s="36">
        <v>97.633780670000007</v>
      </c>
      <c r="I695" s="14">
        <f t="shared" si="165"/>
        <v>0.55775613114378897</v>
      </c>
    </row>
    <row r="696" spans="1:9" x14ac:dyDescent="0.25">
      <c r="A696" s="171" t="s">
        <v>212</v>
      </c>
      <c r="B696" s="4">
        <v>25.482987999999999</v>
      </c>
      <c r="C696" s="7">
        <v>24.847579</v>
      </c>
      <c r="D696" s="7">
        <v>14.299324029999999</v>
      </c>
      <c r="E696" s="53">
        <f t="shared" si="164"/>
        <v>0.57548158031814689</v>
      </c>
      <c r="F696" s="35">
        <v>3.9662000000000002</v>
      </c>
      <c r="G696" s="36">
        <v>3.9662000000000002</v>
      </c>
      <c r="H696" s="36">
        <v>3.0669775600000002</v>
      </c>
      <c r="I696" s="14">
        <f t="shared" si="165"/>
        <v>0.77327859412031674</v>
      </c>
    </row>
    <row r="697" spans="1:9" x14ac:dyDescent="0.25">
      <c r="A697" s="171" t="s">
        <v>213</v>
      </c>
      <c r="B697" s="4">
        <v>30.951138</v>
      </c>
      <c r="C697" s="7">
        <v>30.951138</v>
      </c>
      <c r="D697" s="7">
        <v>17.329850520000001</v>
      </c>
      <c r="E697" s="53">
        <f t="shared" si="164"/>
        <v>0.55990996259975967</v>
      </c>
      <c r="F697" s="35">
        <v>423.285684</v>
      </c>
      <c r="G697" s="36">
        <v>377.13108599999998</v>
      </c>
      <c r="H697" s="36">
        <v>147.37907399000002</v>
      </c>
      <c r="I697" s="14">
        <f t="shared" si="165"/>
        <v>0.39079004479095109</v>
      </c>
    </row>
    <row r="698" spans="1:9" x14ac:dyDescent="0.25">
      <c r="A698" s="169" t="s">
        <v>214</v>
      </c>
      <c r="B698" s="4">
        <v>66.098645000000005</v>
      </c>
      <c r="C698" s="7">
        <v>65.604281999999998</v>
      </c>
      <c r="D698" s="7">
        <v>35.687652340000007</v>
      </c>
      <c r="E698" s="53">
        <f t="shared" si="164"/>
        <v>0.54398358235213984</v>
      </c>
      <c r="F698" s="35">
        <v>116.89353</v>
      </c>
      <c r="G698" s="36">
        <v>115.32381599999999</v>
      </c>
      <c r="H698" s="36">
        <v>9.0996458800000006</v>
      </c>
      <c r="I698" s="14">
        <f t="shared" si="165"/>
        <v>7.8905174972704689E-2</v>
      </c>
    </row>
    <row r="699" spans="1:9" x14ac:dyDescent="0.25">
      <c r="A699" s="171" t="s">
        <v>215</v>
      </c>
      <c r="B699" s="4">
        <v>1268.258478</v>
      </c>
      <c r="C699" s="7">
        <v>1257.555977</v>
      </c>
      <c r="D699" s="7">
        <v>761.50719552999999</v>
      </c>
      <c r="E699" s="53">
        <f t="shared" si="164"/>
        <v>0.60554536693200423</v>
      </c>
      <c r="F699" s="35">
        <v>439.19829499999997</v>
      </c>
      <c r="G699" s="36">
        <v>454.57540899999998</v>
      </c>
      <c r="H699" s="36">
        <v>184.95261293000002</v>
      </c>
      <c r="I699" s="14">
        <f t="shared" si="165"/>
        <v>0.40686893586450035</v>
      </c>
    </row>
    <row r="700" spans="1:9" x14ac:dyDescent="0.25">
      <c r="A700" s="172" t="s">
        <v>216</v>
      </c>
      <c r="B700" s="4">
        <v>33.359321999999999</v>
      </c>
      <c r="C700" s="7">
        <v>33.529828000000002</v>
      </c>
      <c r="D700" s="7">
        <v>18.159853250000001</v>
      </c>
      <c r="E700" s="53">
        <f t="shared" si="164"/>
        <v>0.54160293485549638</v>
      </c>
      <c r="F700" s="35">
        <v>2.9409000000000001</v>
      </c>
      <c r="G700" s="36">
        <v>2.9652449999999999</v>
      </c>
      <c r="H700" s="36">
        <v>1.3752588400000001</v>
      </c>
      <c r="I700" s="14">
        <f t="shared" si="165"/>
        <v>0.46379265119745589</v>
      </c>
    </row>
    <row r="701" spans="1:9" x14ac:dyDescent="0.25">
      <c r="A701" s="172" t="s">
        <v>298</v>
      </c>
      <c r="B701" s="4">
        <v>15.777279999999999</v>
      </c>
      <c r="C701" s="7">
        <v>15.08799</v>
      </c>
      <c r="D701" s="7">
        <v>8.3950835099999992</v>
      </c>
      <c r="E701" s="53">
        <f t="shared" si="164"/>
        <v>0.55640834266194494</v>
      </c>
      <c r="F701" s="35">
        <v>158.458932</v>
      </c>
      <c r="G701" s="36">
        <v>156.190957</v>
      </c>
      <c r="H701" s="36">
        <v>112.94819464</v>
      </c>
      <c r="I701" s="14">
        <f t="shared" si="165"/>
        <v>0.72314170301165381</v>
      </c>
    </row>
    <row r="702" spans="1:9" x14ac:dyDescent="0.25">
      <c r="A702" s="172" t="s">
        <v>218</v>
      </c>
      <c r="B702" s="4">
        <v>585.095056</v>
      </c>
      <c r="C702" s="7">
        <v>515.87601099999995</v>
      </c>
      <c r="D702" s="7">
        <v>381.00583612999998</v>
      </c>
      <c r="E702" s="53">
        <f t="shared" si="164"/>
        <v>0.73856087122841618</v>
      </c>
      <c r="F702" s="35">
        <v>90.747539000000003</v>
      </c>
      <c r="G702" s="36">
        <v>89.579279</v>
      </c>
      <c r="H702" s="36">
        <v>44.738594810000002</v>
      </c>
      <c r="I702" s="14">
        <f t="shared" si="165"/>
        <v>0.49943017302025844</v>
      </c>
    </row>
    <row r="703" spans="1:9" x14ac:dyDescent="0.25">
      <c r="A703" s="172" t="s">
        <v>219</v>
      </c>
      <c r="B703" s="4">
        <v>102.434926</v>
      </c>
      <c r="C703" s="7">
        <v>100.31062300000001</v>
      </c>
      <c r="D703" s="7">
        <v>61.611402009999999</v>
      </c>
      <c r="E703" s="53">
        <f t="shared" si="164"/>
        <v>0.61420615451665572</v>
      </c>
      <c r="F703" s="35">
        <v>16.206828999999999</v>
      </c>
      <c r="G703" s="36">
        <v>16.766876</v>
      </c>
      <c r="H703" s="36">
        <v>6.04275085</v>
      </c>
      <c r="I703" s="14">
        <f t="shared" si="165"/>
        <v>0.36039813558590161</v>
      </c>
    </row>
    <row r="704" spans="1:9" x14ac:dyDescent="0.25">
      <c r="A704" s="172" t="s">
        <v>220</v>
      </c>
      <c r="B704" s="4">
        <v>814.38491099999999</v>
      </c>
      <c r="C704" s="7">
        <v>819.70105100000001</v>
      </c>
      <c r="D704" s="7">
        <v>470.47344917000004</v>
      </c>
      <c r="E704" s="53">
        <f t="shared" si="164"/>
        <v>0.57395735749764221</v>
      </c>
      <c r="F704" s="35">
        <v>32.685093999999999</v>
      </c>
      <c r="G704" s="36">
        <v>32.742890000000003</v>
      </c>
      <c r="H704" s="36">
        <v>17.6885075</v>
      </c>
      <c r="I704" s="14">
        <f t="shared" si="165"/>
        <v>0.54022438153748797</v>
      </c>
    </row>
    <row r="705" spans="1:9" x14ac:dyDescent="0.25">
      <c r="A705" s="172" t="s">
        <v>221</v>
      </c>
      <c r="B705" s="4">
        <v>28.016562</v>
      </c>
      <c r="C705" s="7">
        <v>27.100104000000002</v>
      </c>
      <c r="D705" s="7">
        <v>13.953161269999999</v>
      </c>
      <c r="E705" s="53">
        <f t="shared" si="164"/>
        <v>0.51487482372761362</v>
      </c>
      <c r="F705" s="35">
        <v>652.33633999999995</v>
      </c>
      <c r="G705" s="36">
        <v>646.08274100000006</v>
      </c>
      <c r="H705" s="36">
        <v>491.59136982999996</v>
      </c>
      <c r="I705" s="14">
        <f t="shared" si="165"/>
        <v>0.7608798976259914</v>
      </c>
    </row>
    <row r="706" spans="1:9" x14ac:dyDescent="0.25">
      <c r="A706" s="172" t="s">
        <v>30</v>
      </c>
      <c r="B706" s="4">
        <v>2.6469969999999998</v>
      </c>
      <c r="C706" s="7">
        <v>3.3969969999999998</v>
      </c>
      <c r="D706" s="7">
        <v>1.8142523799999999</v>
      </c>
      <c r="E706" s="53">
        <f t="shared" si="164"/>
        <v>0.53407535538006068</v>
      </c>
      <c r="F706" s="5" t="s">
        <v>19</v>
      </c>
      <c r="G706" s="6" t="s">
        <v>19</v>
      </c>
      <c r="H706" s="6" t="s">
        <v>19</v>
      </c>
      <c r="I706" s="14" t="s">
        <v>19</v>
      </c>
    </row>
    <row r="707" spans="1:9" x14ac:dyDescent="0.25">
      <c r="A707" s="169" t="s">
        <v>222</v>
      </c>
      <c r="B707" s="4">
        <v>41.711987000000001</v>
      </c>
      <c r="C707" s="7">
        <v>41.714785999999997</v>
      </c>
      <c r="D707" s="7">
        <v>22.343011489999999</v>
      </c>
      <c r="E707" s="53">
        <f t="shared" si="164"/>
        <v>0.53561371476291408</v>
      </c>
      <c r="F707" s="35">
        <v>13.764303</v>
      </c>
      <c r="G707" s="36">
        <v>19.520502</v>
      </c>
      <c r="H707" s="36">
        <v>6.7160791099999999</v>
      </c>
      <c r="I707" s="14">
        <f t="shared" ref="I707:I712" si="166">H707/G707</f>
        <v>0.34405258174200642</v>
      </c>
    </row>
    <row r="708" spans="1:9" x14ac:dyDescent="0.25">
      <c r="A708" s="169" t="s">
        <v>223</v>
      </c>
      <c r="B708" s="4">
        <v>25.769445000000001</v>
      </c>
      <c r="C708" s="7">
        <v>21.485057000000001</v>
      </c>
      <c r="D708" s="7">
        <v>14.48985141</v>
      </c>
      <c r="E708" s="53">
        <f t="shared" si="164"/>
        <v>0.67441531153489609</v>
      </c>
      <c r="F708" s="35">
        <v>16.50788</v>
      </c>
      <c r="G708" s="36">
        <v>18.200676000000001</v>
      </c>
      <c r="H708" s="36">
        <v>8.8725338000000011</v>
      </c>
      <c r="I708" s="14">
        <f t="shared" si="166"/>
        <v>0.48748375060354904</v>
      </c>
    </row>
    <row r="709" spans="1:9" x14ac:dyDescent="0.25">
      <c r="A709" s="172" t="s">
        <v>22</v>
      </c>
      <c r="B709" s="4">
        <v>190.625665</v>
      </c>
      <c r="C709" s="7">
        <v>205.55066500000001</v>
      </c>
      <c r="D709" s="7">
        <v>106.61576068000001</v>
      </c>
      <c r="E709" s="53">
        <f t="shared" si="164"/>
        <v>0.51868360863731577</v>
      </c>
      <c r="F709" s="35">
        <v>14.985238000000001</v>
      </c>
      <c r="G709" s="36">
        <v>14.985238000000001</v>
      </c>
      <c r="H709" s="36">
        <v>5.2081671399999996</v>
      </c>
      <c r="I709" s="14">
        <f t="shared" si="166"/>
        <v>0.34755318133752694</v>
      </c>
    </row>
    <row r="710" spans="1:9" x14ac:dyDescent="0.25">
      <c r="A710" s="172" t="s">
        <v>26</v>
      </c>
      <c r="B710" s="4">
        <v>200.13243499999999</v>
      </c>
      <c r="C710" s="7">
        <v>200.45109099999999</v>
      </c>
      <c r="D710" s="7">
        <v>108.76389165000001</v>
      </c>
      <c r="E710" s="53">
        <f t="shared" si="164"/>
        <v>0.54259565815982513</v>
      </c>
      <c r="F710" s="5">
        <v>6.943263</v>
      </c>
      <c r="G710" s="6">
        <v>6.9509650000000001</v>
      </c>
      <c r="H710" s="6">
        <v>2.9989868300000002</v>
      </c>
      <c r="I710" s="14">
        <f t="shared" si="166"/>
        <v>0.43144899017618421</v>
      </c>
    </row>
    <row r="711" spans="1:9" x14ac:dyDescent="0.25">
      <c r="A711" s="169" t="s">
        <v>25</v>
      </c>
      <c r="B711" s="4">
        <v>6.5583390000000001</v>
      </c>
      <c r="C711" s="7">
        <v>6.5583390000000001</v>
      </c>
      <c r="D711" s="7">
        <v>3.62865854</v>
      </c>
      <c r="E711" s="53">
        <f t="shared" si="164"/>
        <v>0.55328926119860533</v>
      </c>
      <c r="F711" s="35">
        <v>0.23666999999999999</v>
      </c>
      <c r="G711" s="36">
        <v>0.23666999999999999</v>
      </c>
      <c r="H711" s="36">
        <v>7.0259509999999997E-2</v>
      </c>
      <c r="I711" s="14">
        <f t="shared" si="166"/>
        <v>0.29686698778890436</v>
      </c>
    </row>
    <row r="712" spans="1:9" x14ac:dyDescent="0.25">
      <c r="A712" s="172" t="s">
        <v>32</v>
      </c>
      <c r="B712" s="4">
        <v>88.589093000000005</v>
      </c>
      <c r="C712" s="7">
        <v>95.825609</v>
      </c>
      <c r="D712" s="7">
        <v>50.431168450000001</v>
      </c>
      <c r="E712" s="53">
        <f t="shared" si="164"/>
        <v>0.52628069861784021</v>
      </c>
      <c r="F712" s="5">
        <v>5.8419600000000003</v>
      </c>
      <c r="G712" s="6">
        <v>5.9763080000000004</v>
      </c>
      <c r="H712" s="6">
        <v>1.53515321</v>
      </c>
      <c r="I712" s="14">
        <f t="shared" si="166"/>
        <v>0.25687317487652911</v>
      </c>
    </row>
    <row r="713" spans="1:9" x14ac:dyDescent="0.25">
      <c r="A713" s="172" t="s">
        <v>18</v>
      </c>
      <c r="B713" s="4">
        <v>5.3734799999999998</v>
      </c>
      <c r="C713" s="7">
        <v>5.3734799999999998</v>
      </c>
      <c r="D713" s="7">
        <v>3.0705986699999999</v>
      </c>
      <c r="E713" s="53">
        <f t="shared" si="164"/>
        <v>0.57143576788226624</v>
      </c>
      <c r="F713" s="59" t="s">
        <v>19</v>
      </c>
      <c r="G713" s="60" t="s">
        <v>19</v>
      </c>
      <c r="H713" s="60" t="s">
        <v>19</v>
      </c>
      <c r="I713" s="14" t="s">
        <v>19</v>
      </c>
    </row>
    <row r="714" spans="1:9" x14ac:dyDescent="0.25">
      <c r="A714" s="169" t="s">
        <v>224</v>
      </c>
      <c r="B714" s="4">
        <v>0.35524</v>
      </c>
      <c r="C714" s="7">
        <v>0.35524</v>
      </c>
      <c r="D714" s="7">
        <v>0</v>
      </c>
      <c r="E714" s="53">
        <f t="shared" si="164"/>
        <v>0</v>
      </c>
      <c r="F714" s="59" t="s">
        <v>19</v>
      </c>
      <c r="G714" s="60" t="s">
        <v>19</v>
      </c>
      <c r="H714" s="60" t="s">
        <v>19</v>
      </c>
      <c r="I714" s="14" t="s">
        <v>19</v>
      </c>
    </row>
    <row r="715" spans="1:9" x14ac:dyDescent="0.25">
      <c r="A715" s="169" t="s">
        <v>23</v>
      </c>
      <c r="B715" s="4">
        <v>37.924917999999998</v>
      </c>
      <c r="C715" s="7">
        <v>37.924917999999998</v>
      </c>
      <c r="D715" s="7">
        <v>21.891424140000002</v>
      </c>
      <c r="E715" s="53">
        <f>D715/C715</f>
        <v>0.57723062552172166</v>
      </c>
      <c r="F715" s="59" t="s">
        <v>19</v>
      </c>
      <c r="G715" s="60" t="s">
        <v>19</v>
      </c>
      <c r="H715" s="60" t="s">
        <v>19</v>
      </c>
      <c r="I715" s="14" t="s">
        <v>19</v>
      </c>
    </row>
    <row r="716" spans="1:9" x14ac:dyDescent="0.25">
      <c r="A716" s="169" t="s">
        <v>31</v>
      </c>
      <c r="B716" s="4">
        <v>3.6794289999999998</v>
      </c>
      <c r="C716" s="7">
        <v>3.616479</v>
      </c>
      <c r="D716" s="7">
        <v>1.9775200900000001</v>
      </c>
      <c r="E716" s="53">
        <f t="shared" ref="E716:E718" si="167">D716/C716</f>
        <v>0.54680812193296302</v>
      </c>
      <c r="F716" s="59">
        <v>0.119604</v>
      </c>
      <c r="G716" s="60">
        <v>0.18255399999999999</v>
      </c>
      <c r="H716" s="60">
        <v>0.12268145</v>
      </c>
      <c r="I716" s="14">
        <f t="shared" ref="I716:I718" si="168">H716/G716</f>
        <v>0.67202827656474251</v>
      </c>
    </row>
    <row r="717" spans="1:9" x14ac:dyDescent="0.25">
      <c r="A717" s="171" t="s">
        <v>17</v>
      </c>
      <c r="B717" s="4">
        <v>4.1017229999999998</v>
      </c>
      <c r="C717" s="7">
        <v>4.0778220000000003</v>
      </c>
      <c r="D717" s="7">
        <v>2.1788521800000002</v>
      </c>
      <c r="E717" s="53">
        <f t="shared" si="167"/>
        <v>0.53431762838103281</v>
      </c>
      <c r="F717" s="59">
        <v>0.23183000000000001</v>
      </c>
      <c r="G717" s="60">
        <v>0.330731</v>
      </c>
      <c r="H717" s="60">
        <v>0.18755548999999999</v>
      </c>
      <c r="I717" s="14">
        <f t="shared" si="168"/>
        <v>0.56709377107074932</v>
      </c>
    </row>
    <row r="718" spans="1:9" x14ac:dyDescent="0.25">
      <c r="A718" s="171" t="s">
        <v>78</v>
      </c>
      <c r="B718" s="4">
        <v>5.9452410000000002</v>
      </c>
      <c r="C718" s="7">
        <v>6.9112650000000002</v>
      </c>
      <c r="D718" s="7">
        <v>3.6222398600000001</v>
      </c>
      <c r="E718" s="53">
        <f t="shared" si="167"/>
        <v>0.52410663749689823</v>
      </c>
      <c r="F718" s="59">
        <v>0.36710799999999999</v>
      </c>
      <c r="G718" s="60">
        <v>0.60888600000000004</v>
      </c>
      <c r="H718" s="60">
        <v>0.20991261</v>
      </c>
      <c r="I718" s="14">
        <f t="shared" si="168"/>
        <v>0.34474862289492614</v>
      </c>
    </row>
    <row r="719" spans="1:9" ht="15.75" thickBot="1" x14ac:dyDescent="0.3">
      <c r="A719" s="173" t="s">
        <v>34</v>
      </c>
      <c r="B719" s="41">
        <v>3765.31005</v>
      </c>
      <c r="C719" s="42">
        <v>3710.3792880000001</v>
      </c>
      <c r="D719" s="42">
        <v>2371.5877229600001</v>
      </c>
      <c r="E719" s="54">
        <f>D719/C719</f>
        <v>0.63917662828436961</v>
      </c>
      <c r="F719" s="203" t="s">
        <v>19</v>
      </c>
      <c r="G719" s="204" t="s">
        <v>19</v>
      </c>
      <c r="H719" s="204" t="s">
        <v>19</v>
      </c>
      <c r="I719" s="190" t="s">
        <v>19</v>
      </c>
    </row>
    <row r="720" spans="1:9" ht="15.75" thickBot="1" x14ac:dyDescent="0.3">
      <c r="A720" s="182" t="s">
        <v>137</v>
      </c>
      <c r="B720" s="194">
        <f>SUM(B721:B762)</f>
        <v>5669.4491000000025</v>
      </c>
      <c r="C720" s="195">
        <f t="shared" ref="C720:D720" si="169">SUM(C721:C762)</f>
        <v>5684.1096700000016</v>
      </c>
      <c r="D720" s="195">
        <f t="shared" si="169"/>
        <v>2661.1108351800003</v>
      </c>
      <c r="E720" s="196">
        <f>D720/C720</f>
        <v>0.46816669446492215</v>
      </c>
      <c r="F720" s="198">
        <f>SUM(F721:F762)</f>
        <v>2971.4554219999995</v>
      </c>
      <c r="G720" s="197">
        <f t="shared" ref="G720:H720" si="170">SUM(G721:G762)</f>
        <v>3105.1784220000004</v>
      </c>
      <c r="H720" s="197">
        <f t="shared" si="170"/>
        <v>1592.3529854800001</v>
      </c>
      <c r="I720" s="196">
        <f>H720/G720</f>
        <v>0.51280563274505453</v>
      </c>
    </row>
    <row r="721" spans="1:9" x14ac:dyDescent="0.25">
      <c r="A721" s="183" t="s">
        <v>225</v>
      </c>
      <c r="B721" s="39">
        <v>5.6905789999999996</v>
      </c>
      <c r="C721" s="40">
        <v>5.6905789999999996</v>
      </c>
      <c r="D721" s="40">
        <v>2.7876662799999998</v>
      </c>
      <c r="E721" s="21">
        <f>D721/C721</f>
        <v>0.48987392671290569</v>
      </c>
      <c r="F721" s="33">
        <v>4.4223049999999997</v>
      </c>
      <c r="G721" s="34">
        <v>5.2223050000000004</v>
      </c>
      <c r="H721" s="34">
        <v>3.4639215399999999</v>
      </c>
      <c r="I721" s="21">
        <f>H721/G721</f>
        <v>0.66329361077148874</v>
      </c>
    </row>
    <row r="722" spans="1:9" x14ac:dyDescent="0.25">
      <c r="A722" s="184" t="s">
        <v>226</v>
      </c>
      <c r="B722" s="4">
        <v>48.962665999999999</v>
      </c>
      <c r="C722" s="7">
        <v>48.850315999999999</v>
      </c>
      <c r="D722" s="7">
        <v>17.331893129999997</v>
      </c>
      <c r="E722" s="14">
        <f>D722/C722</f>
        <v>0.35479592660158016</v>
      </c>
      <c r="F722" s="35">
        <v>33.284913000000003</v>
      </c>
      <c r="G722" s="36">
        <v>134.78491299999999</v>
      </c>
      <c r="H722" s="36">
        <v>38.9758566</v>
      </c>
      <c r="I722" s="14">
        <f>H722/G722</f>
        <v>0.28917076646404782</v>
      </c>
    </row>
    <row r="723" spans="1:9" x14ac:dyDescent="0.25">
      <c r="A723" s="184" t="s">
        <v>227</v>
      </c>
      <c r="B723" s="4">
        <v>22.5</v>
      </c>
      <c r="C723" s="7">
        <v>22.43</v>
      </c>
      <c r="D723" s="7">
        <v>10.52280481</v>
      </c>
      <c r="E723" s="14">
        <f t="shared" ref="E723:E726" si="171">D723/C723</f>
        <v>0.46913975969683464</v>
      </c>
      <c r="F723" s="35">
        <v>3.3</v>
      </c>
      <c r="G723" s="36">
        <v>3.3</v>
      </c>
      <c r="H723" s="36">
        <v>1.0618108500000001</v>
      </c>
      <c r="I723" s="14">
        <f t="shared" ref="I723:I730" si="172">H723/G723</f>
        <v>0.32176086363636369</v>
      </c>
    </row>
    <row r="724" spans="1:9" x14ac:dyDescent="0.25">
      <c r="A724" s="184" t="s">
        <v>228</v>
      </c>
      <c r="B724" s="4">
        <v>13.779985</v>
      </c>
      <c r="C724" s="7">
        <v>13.779985</v>
      </c>
      <c r="D724" s="7">
        <v>7.6986854000000005</v>
      </c>
      <c r="E724" s="14">
        <f t="shared" si="171"/>
        <v>0.55868605081935874</v>
      </c>
      <c r="F724" s="35">
        <v>2.3329010000000001</v>
      </c>
      <c r="G724" s="36">
        <v>2.3329010000000001</v>
      </c>
      <c r="H724" s="36">
        <v>1.10994277</v>
      </c>
      <c r="I724" s="14">
        <f t="shared" si="172"/>
        <v>0.4757779134219583</v>
      </c>
    </row>
    <row r="725" spans="1:9" x14ac:dyDescent="0.25">
      <c r="A725" s="184" t="s">
        <v>229</v>
      </c>
      <c r="B725" s="4">
        <v>39.614564000000001</v>
      </c>
      <c r="C725" s="7">
        <v>41.328131999999997</v>
      </c>
      <c r="D725" s="7">
        <v>22.620001519999999</v>
      </c>
      <c r="E725" s="14">
        <f t="shared" si="171"/>
        <v>0.54732697621078064</v>
      </c>
      <c r="F725" s="35">
        <v>6.706747</v>
      </c>
      <c r="G725" s="36">
        <v>9.4369669999999992</v>
      </c>
      <c r="H725" s="36">
        <v>3.8195785400000002</v>
      </c>
      <c r="I725" s="14">
        <f t="shared" si="172"/>
        <v>0.40474641269806289</v>
      </c>
    </row>
    <row r="726" spans="1:9" x14ac:dyDescent="0.25">
      <c r="A726" s="184" t="s">
        <v>198</v>
      </c>
      <c r="B726" s="4">
        <v>4620.8759460000001</v>
      </c>
      <c r="C726" s="7">
        <v>4620.6269460000003</v>
      </c>
      <c r="D726" s="7">
        <v>2113.2183298</v>
      </c>
      <c r="E726" s="14">
        <f t="shared" si="171"/>
        <v>0.45734450205493821</v>
      </c>
      <c r="F726" s="35">
        <v>345.07249999999999</v>
      </c>
      <c r="G726" s="36">
        <v>345.32150000000001</v>
      </c>
      <c r="H726" s="36">
        <v>115.85626685000003</v>
      </c>
      <c r="I726" s="14">
        <f t="shared" si="172"/>
        <v>0.33550261669198128</v>
      </c>
    </row>
    <row r="727" spans="1:9" x14ac:dyDescent="0.25">
      <c r="A727" s="184" t="s">
        <v>293</v>
      </c>
      <c r="B727" s="5" t="s">
        <v>19</v>
      </c>
      <c r="C727" s="6" t="s">
        <v>19</v>
      </c>
      <c r="D727" s="6" t="s">
        <v>19</v>
      </c>
      <c r="E727" s="14" t="s">
        <v>19</v>
      </c>
      <c r="F727" s="35">
        <v>1614.7735170000001</v>
      </c>
      <c r="G727" s="36">
        <v>1614.7735170000001</v>
      </c>
      <c r="H727" s="36">
        <v>889.05073640000001</v>
      </c>
      <c r="I727" s="14">
        <f t="shared" si="172"/>
        <v>0.55057302280490639</v>
      </c>
    </row>
    <row r="728" spans="1:9" x14ac:dyDescent="0.25">
      <c r="A728" s="184" t="s">
        <v>230</v>
      </c>
      <c r="B728" s="4">
        <v>16.950521999999999</v>
      </c>
      <c r="C728" s="7">
        <v>18.265021000000001</v>
      </c>
      <c r="D728" s="7">
        <v>6.3717790599999997</v>
      </c>
      <c r="E728" s="14">
        <f t="shared" ref="E728:E762" si="173">D728/C728</f>
        <v>0.34885144999285789</v>
      </c>
      <c r="F728" s="35">
        <v>23.725235000000001</v>
      </c>
      <c r="G728" s="36">
        <v>23.725235000000001</v>
      </c>
      <c r="H728" s="36">
        <v>2.7929434300000002</v>
      </c>
      <c r="I728" s="14">
        <f t="shared" si="172"/>
        <v>0.11772036947157742</v>
      </c>
    </row>
    <row r="729" spans="1:9" ht="15" customHeight="1" x14ac:dyDescent="0.25">
      <c r="A729" s="184" t="s">
        <v>283</v>
      </c>
      <c r="B729" s="5">
        <v>4.3428000000000004</v>
      </c>
      <c r="C729" s="7">
        <v>4.1528</v>
      </c>
      <c r="D729" s="7">
        <v>1.54612901</v>
      </c>
      <c r="E729" s="14">
        <f t="shared" si="173"/>
        <v>0.37231001011365827</v>
      </c>
      <c r="F729" s="59">
        <v>2.4470000000000001</v>
      </c>
      <c r="G729" s="60">
        <v>2.637</v>
      </c>
      <c r="H729" s="60">
        <v>1.73783449</v>
      </c>
      <c r="I729" s="14">
        <f t="shared" si="172"/>
        <v>0.65901952597648839</v>
      </c>
    </row>
    <row r="730" spans="1:9" x14ac:dyDescent="0.25">
      <c r="A730" s="184" t="s">
        <v>231</v>
      </c>
      <c r="B730" s="4">
        <v>9.0597019999999997</v>
      </c>
      <c r="C730" s="7">
        <v>9.5205559999999991</v>
      </c>
      <c r="D730" s="7">
        <v>5.18126234</v>
      </c>
      <c r="E730" s="14">
        <f t="shared" si="173"/>
        <v>0.54421846161085552</v>
      </c>
      <c r="F730" s="35">
        <v>0.19934499999999999</v>
      </c>
      <c r="G730" s="36">
        <v>0.23849100000000001</v>
      </c>
      <c r="H730" s="36">
        <v>0.14743522000000001</v>
      </c>
      <c r="I730" s="14">
        <f t="shared" si="172"/>
        <v>0.61820035137594287</v>
      </c>
    </row>
    <row r="731" spans="1:9" x14ac:dyDescent="0.25">
      <c r="A731" s="184" t="s">
        <v>232</v>
      </c>
      <c r="B731" s="4">
        <v>1.463379</v>
      </c>
      <c r="C731" s="7">
        <v>1.6683220000000001</v>
      </c>
      <c r="D731" s="7">
        <v>0.84439129000000002</v>
      </c>
      <c r="E731" s="14">
        <f t="shared" si="173"/>
        <v>0.50613208361455397</v>
      </c>
      <c r="F731" s="59" t="s">
        <v>19</v>
      </c>
      <c r="G731" s="60" t="s">
        <v>19</v>
      </c>
      <c r="H731" s="60" t="s">
        <v>19</v>
      </c>
      <c r="I731" s="14" t="s">
        <v>19</v>
      </c>
    </row>
    <row r="732" spans="1:9" x14ac:dyDescent="0.25">
      <c r="A732" s="184" t="s">
        <v>56</v>
      </c>
      <c r="B732" s="4">
        <v>20.755649999999999</v>
      </c>
      <c r="C732" s="7">
        <v>20.573484000000001</v>
      </c>
      <c r="D732" s="7">
        <v>10.079024310000001</v>
      </c>
      <c r="E732" s="14">
        <f t="shared" si="173"/>
        <v>0.48990362108819296</v>
      </c>
      <c r="F732" s="35">
        <v>392.74621000000002</v>
      </c>
      <c r="G732" s="36">
        <v>392.628376</v>
      </c>
      <c r="H732" s="36">
        <v>235.68269631000001</v>
      </c>
      <c r="I732" s="14">
        <f t="shared" ref="I732:I761" si="174">H732/G732</f>
        <v>0.60026913671160642</v>
      </c>
    </row>
    <row r="733" spans="1:9" x14ac:dyDescent="0.25">
      <c r="A733" s="184" t="s">
        <v>233</v>
      </c>
      <c r="B733" s="4">
        <v>7.1596900000000003</v>
      </c>
      <c r="C733" s="7">
        <v>7.1596900000000003</v>
      </c>
      <c r="D733" s="7">
        <v>3.44958842</v>
      </c>
      <c r="E733" s="14">
        <f t="shared" si="173"/>
        <v>0.48180695253565448</v>
      </c>
      <c r="F733" s="35">
        <v>4.0625</v>
      </c>
      <c r="G733" s="36">
        <v>4.0625</v>
      </c>
      <c r="H733" s="36">
        <v>1.99382517</v>
      </c>
      <c r="I733" s="14">
        <f t="shared" si="174"/>
        <v>0.49078773415384619</v>
      </c>
    </row>
    <row r="734" spans="1:9" x14ac:dyDescent="0.25">
      <c r="A734" s="184" t="s">
        <v>288</v>
      </c>
      <c r="B734" s="4">
        <v>7.6153529999999998</v>
      </c>
      <c r="C734" s="7">
        <v>7.6153529999999998</v>
      </c>
      <c r="D734" s="7">
        <v>4.09423096</v>
      </c>
      <c r="E734" s="14">
        <f t="shared" si="173"/>
        <v>0.53762851964971292</v>
      </c>
      <c r="F734" s="35">
        <v>0.200293</v>
      </c>
      <c r="G734" s="36">
        <v>0.200293</v>
      </c>
      <c r="H734" s="36">
        <v>2.651674E-2</v>
      </c>
      <c r="I734" s="14">
        <f t="shared" si="174"/>
        <v>0.1323897490176891</v>
      </c>
    </row>
    <row r="735" spans="1:9" x14ac:dyDescent="0.25">
      <c r="A735" s="184" t="s">
        <v>289</v>
      </c>
      <c r="B735" s="4">
        <v>12.784651</v>
      </c>
      <c r="C735" s="7">
        <v>12.784651</v>
      </c>
      <c r="D735" s="7">
        <v>6.8990002099999996</v>
      </c>
      <c r="E735" s="14">
        <f t="shared" si="173"/>
        <v>0.53963148544297368</v>
      </c>
      <c r="F735" s="35">
        <v>3.0137079999999998</v>
      </c>
      <c r="G735" s="36">
        <v>7.4329330000000002</v>
      </c>
      <c r="H735" s="36">
        <v>2.75245111</v>
      </c>
      <c r="I735" s="14">
        <f t="shared" si="174"/>
        <v>0.3703048460143526</v>
      </c>
    </row>
    <row r="736" spans="1:9" x14ac:dyDescent="0.25">
      <c r="A736" s="184" t="s">
        <v>236</v>
      </c>
      <c r="B736" s="4">
        <v>9.3171510000000008</v>
      </c>
      <c r="C736" s="7">
        <v>9.5921509999999994</v>
      </c>
      <c r="D736" s="7">
        <v>4.6112895900000002</v>
      </c>
      <c r="E736" s="14">
        <f t="shared" si="173"/>
        <v>0.48073571715040769</v>
      </c>
      <c r="F736" s="5">
        <v>2.5</v>
      </c>
      <c r="G736" s="6">
        <v>3.8085</v>
      </c>
      <c r="H736" s="6">
        <v>0.72516884999999998</v>
      </c>
      <c r="I736" s="14">
        <f t="shared" si="174"/>
        <v>0.19040799527372981</v>
      </c>
    </row>
    <row r="737" spans="1:9" x14ac:dyDescent="0.25">
      <c r="A737" s="184" t="s">
        <v>237</v>
      </c>
      <c r="B737" s="4">
        <v>4.4675200000000004</v>
      </c>
      <c r="C737" s="7">
        <v>4.5384289999999998</v>
      </c>
      <c r="D737" s="7">
        <v>2.1566402299999998</v>
      </c>
      <c r="E737" s="14">
        <f t="shared" si="173"/>
        <v>0.47519532199357972</v>
      </c>
      <c r="F737" s="35">
        <v>2.7</v>
      </c>
      <c r="G737" s="36">
        <v>2.7749999999999999</v>
      </c>
      <c r="H737" s="36">
        <v>0.72552918999999993</v>
      </c>
      <c r="I737" s="14">
        <f t="shared" si="174"/>
        <v>0.26145196036036034</v>
      </c>
    </row>
    <row r="738" spans="1:9" x14ac:dyDescent="0.25">
      <c r="A738" s="184" t="s">
        <v>98</v>
      </c>
      <c r="B738" s="4">
        <v>2.1328260000000001</v>
      </c>
      <c r="C738" s="7">
        <v>2.1328260000000001</v>
      </c>
      <c r="D738" s="7">
        <v>1.0091491800000001</v>
      </c>
      <c r="E738" s="14">
        <f t="shared" si="173"/>
        <v>0.47315119939460604</v>
      </c>
      <c r="F738" s="59">
        <v>1.2</v>
      </c>
      <c r="G738" s="60">
        <v>1.2</v>
      </c>
      <c r="H738" s="60">
        <v>8.9274859999999998E-2</v>
      </c>
      <c r="I738" s="14">
        <f t="shared" si="174"/>
        <v>7.4395716666666667E-2</v>
      </c>
    </row>
    <row r="739" spans="1:9" x14ac:dyDescent="0.25">
      <c r="A739" s="184" t="s">
        <v>238</v>
      </c>
      <c r="B739" s="4">
        <v>12.5564</v>
      </c>
      <c r="C739" s="7">
        <v>12.321227</v>
      </c>
      <c r="D739" s="7">
        <v>7.2937777099999996</v>
      </c>
      <c r="E739" s="14">
        <f t="shared" si="173"/>
        <v>0.59196845492741912</v>
      </c>
      <c r="F739" s="35">
        <v>4.2336499999999999</v>
      </c>
      <c r="G739" s="36">
        <v>4.4688230000000004</v>
      </c>
      <c r="H739" s="36">
        <v>2.5977093600000001</v>
      </c>
      <c r="I739" s="14">
        <f t="shared" si="174"/>
        <v>0.58129609519106029</v>
      </c>
    </row>
    <row r="740" spans="1:9" ht="15.75" thickBot="1" x14ac:dyDescent="0.3">
      <c r="A740" s="185" t="s">
        <v>239</v>
      </c>
      <c r="B740" s="43">
        <v>7.1837770000000001</v>
      </c>
      <c r="C740" s="44">
        <v>7.1837770000000001</v>
      </c>
      <c r="D740" s="44">
        <v>4.0139545400000003</v>
      </c>
      <c r="E740" s="22">
        <f t="shared" si="173"/>
        <v>0.55875266451060501</v>
      </c>
      <c r="F740" s="37">
        <v>43.186466000000003</v>
      </c>
      <c r="G740" s="38">
        <v>43.414841000000003</v>
      </c>
      <c r="H740" s="38">
        <v>28.87360039</v>
      </c>
      <c r="I740" s="22">
        <f t="shared" si="174"/>
        <v>0.66506290763566311</v>
      </c>
    </row>
    <row r="741" spans="1:9" x14ac:dyDescent="0.25">
      <c r="A741" s="183" t="s">
        <v>240</v>
      </c>
      <c r="B741" s="39">
        <v>4.8720150000000002</v>
      </c>
      <c r="C741" s="40">
        <v>4.8720150000000002</v>
      </c>
      <c r="D741" s="40">
        <v>2.35817385</v>
      </c>
      <c r="E741" s="21">
        <f t="shared" si="173"/>
        <v>0.48402434105806325</v>
      </c>
      <c r="F741" s="33">
        <v>0.36768499999999998</v>
      </c>
      <c r="G741" s="34">
        <v>0.36768499999999998</v>
      </c>
      <c r="H741" s="34">
        <v>0.18992234</v>
      </c>
      <c r="I741" s="21">
        <f t="shared" si="174"/>
        <v>0.51653545834069925</v>
      </c>
    </row>
    <row r="742" spans="1:9" x14ac:dyDescent="0.25">
      <c r="A742" s="184" t="s">
        <v>241</v>
      </c>
      <c r="B742" s="4">
        <v>6.9094439999999997</v>
      </c>
      <c r="C742" s="7">
        <v>7.6633769999999997</v>
      </c>
      <c r="D742" s="7">
        <v>3.78169267</v>
      </c>
      <c r="E742" s="14">
        <f t="shared" si="173"/>
        <v>0.49347600542163073</v>
      </c>
      <c r="F742" s="5">
        <v>2.0001000000000002</v>
      </c>
      <c r="G742" s="6">
        <v>2.1951000000000001</v>
      </c>
      <c r="H742" s="6">
        <v>1.22512716</v>
      </c>
      <c r="I742" s="14">
        <f t="shared" si="174"/>
        <v>0.55811906519065191</v>
      </c>
    </row>
    <row r="743" spans="1:9" x14ac:dyDescent="0.25">
      <c r="A743" s="184" t="s">
        <v>242</v>
      </c>
      <c r="B743" s="4">
        <v>22.861941000000002</v>
      </c>
      <c r="C743" s="7">
        <v>25.248802999999999</v>
      </c>
      <c r="D743" s="7">
        <v>16.043692889999999</v>
      </c>
      <c r="E743" s="14">
        <f t="shared" si="173"/>
        <v>0.6354239006894703</v>
      </c>
      <c r="F743" s="35">
        <v>41.125042999999998</v>
      </c>
      <c r="G743" s="36">
        <v>41.125042999999998</v>
      </c>
      <c r="H743" s="36">
        <v>14.474712199999999</v>
      </c>
      <c r="I743" s="14">
        <f t="shared" si="174"/>
        <v>0.35196831769878029</v>
      </c>
    </row>
    <row r="744" spans="1:9" x14ac:dyDescent="0.25">
      <c r="A744" s="184" t="s">
        <v>277</v>
      </c>
      <c r="B744" s="4">
        <v>17.118752000000001</v>
      </c>
      <c r="C744" s="7">
        <v>17.109836999999999</v>
      </c>
      <c r="D744" s="7">
        <v>8.8667231799999993</v>
      </c>
      <c r="E744" s="14">
        <f t="shared" si="173"/>
        <v>0.51822370838483145</v>
      </c>
      <c r="F744" s="35">
        <v>37.010848000000003</v>
      </c>
      <c r="G744" s="36">
        <v>37.019762999999998</v>
      </c>
      <c r="H744" s="36">
        <v>21.124682069999999</v>
      </c>
      <c r="I744" s="14">
        <f t="shared" si="174"/>
        <v>0.57063255834457938</v>
      </c>
    </row>
    <row r="745" spans="1:9" x14ac:dyDescent="0.25">
      <c r="A745" s="184" t="s">
        <v>243</v>
      </c>
      <c r="B745" s="4">
        <v>4.4555049999999996</v>
      </c>
      <c r="C745" s="7">
        <v>10.013424000000001</v>
      </c>
      <c r="D745" s="7">
        <v>2.9933448500000002</v>
      </c>
      <c r="E745" s="14">
        <f t="shared" si="173"/>
        <v>0.29893319707624483</v>
      </c>
      <c r="F745" s="5">
        <v>0.25273600000000002</v>
      </c>
      <c r="G745" s="6">
        <v>3.5047259999999998</v>
      </c>
      <c r="H745" s="6">
        <v>1.3842519099999999</v>
      </c>
      <c r="I745" s="14">
        <f t="shared" si="174"/>
        <v>0.39496722710990817</v>
      </c>
    </row>
    <row r="746" spans="1:9" x14ac:dyDescent="0.25">
      <c r="A746" s="184" t="s">
        <v>244</v>
      </c>
      <c r="B746" s="4">
        <v>62.383422000000003</v>
      </c>
      <c r="C746" s="7">
        <v>62.276017000000003</v>
      </c>
      <c r="D746" s="7">
        <v>34.84510444</v>
      </c>
      <c r="E746" s="14">
        <f t="shared" si="173"/>
        <v>0.55952686312613731</v>
      </c>
      <c r="F746" s="5">
        <v>2.0704099999999999</v>
      </c>
      <c r="G746" s="6">
        <v>2.1778149999999998</v>
      </c>
      <c r="H746" s="6">
        <v>0.98197556999999991</v>
      </c>
      <c r="I746" s="14">
        <f t="shared" si="174"/>
        <v>0.450899442790136</v>
      </c>
    </row>
    <row r="747" spans="1:9" x14ac:dyDescent="0.25">
      <c r="A747" s="184" t="s">
        <v>245</v>
      </c>
      <c r="B747" s="4">
        <v>3.3769779999999998</v>
      </c>
      <c r="C747" s="7">
        <v>3.3769779999999998</v>
      </c>
      <c r="D747" s="7">
        <v>1.93634876</v>
      </c>
      <c r="E747" s="14">
        <f t="shared" si="173"/>
        <v>0.57339691286114391</v>
      </c>
      <c r="F747" s="35">
        <v>1.658631</v>
      </c>
      <c r="G747" s="36">
        <v>1.658631</v>
      </c>
      <c r="H747" s="36">
        <v>0.33811057999999999</v>
      </c>
      <c r="I747" s="14">
        <f t="shared" si="174"/>
        <v>0.20384918646763506</v>
      </c>
    </row>
    <row r="748" spans="1:9" x14ac:dyDescent="0.25">
      <c r="A748" s="226" t="s">
        <v>246</v>
      </c>
      <c r="B748" s="4">
        <v>13.696975</v>
      </c>
      <c r="C748" s="7">
        <v>13.696975</v>
      </c>
      <c r="D748" s="7">
        <v>6.1934044100000003</v>
      </c>
      <c r="E748" s="14">
        <f t="shared" si="173"/>
        <v>0.45217315575154371</v>
      </c>
      <c r="F748" s="35">
        <v>0.55002499999999999</v>
      </c>
      <c r="G748" s="36">
        <v>0.55002499999999999</v>
      </c>
      <c r="H748" s="36">
        <v>0.23218598000000001</v>
      </c>
      <c r="I748" s="14">
        <f t="shared" si="174"/>
        <v>0.42213713922094454</v>
      </c>
    </row>
    <row r="749" spans="1:9" x14ac:dyDescent="0.25">
      <c r="A749" s="184" t="s">
        <v>247</v>
      </c>
      <c r="B749" s="4">
        <v>9.8053039999999996</v>
      </c>
      <c r="C749" s="7">
        <v>9.4056250000000006</v>
      </c>
      <c r="D749" s="7">
        <v>5.2917603</v>
      </c>
      <c r="E749" s="14">
        <f t="shared" si="173"/>
        <v>0.56261655126586485</v>
      </c>
      <c r="F749" s="5">
        <v>23.847643999999999</v>
      </c>
      <c r="G749" s="6">
        <v>24.051323</v>
      </c>
      <c r="H749" s="6">
        <v>15.514934689999999</v>
      </c>
      <c r="I749" s="14">
        <f t="shared" si="174"/>
        <v>0.64507614362835664</v>
      </c>
    </row>
    <row r="750" spans="1:9" x14ac:dyDescent="0.25">
      <c r="A750" s="227" t="s">
        <v>248</v>
      </c>
      <c r="B750" s="4">
        <v>4.3254289999999997</v>
      </c>
      <c r="C750" s="7">
        <v>4.3254289999999997</v>
      </c>
      <c r="D750" s="7">
        <v>2.2107332899999999</v>
      </c>
      <c r="E750" s="14">
        <f t="shared" si="173"/>
        <v>0.5111015092375808</v>
      </c>
      <c r="F750" s="35">
        <v>17.314406999999999</v>
      </c>
      <c r="G750" s="36">
        <v>17.574187999999999</v>
      </c>
      <c r="H750" s="36">
        <v>5.9551363300000002</v>
      </c>
      <c r="I750" s="14">
        <f t="shared" si="174"/>
        <v>0.33885698332122088</v>
      </c>
    </row>
    <row r="751" spans="1:9" x14ac:dyDescent="0.25">
      <c r="A751" s="227" t="s">
        <v>290</v>
      </c>
      <c r="B751" s="4">
        <v>52.504841999999996</v>
      </c>
      <c r="C751" s="7">
        <v>42.718881000000003</v>
      </c>
      <c r="D751" s="7">
        <v>28.142261269999999</v>
      </c>
      <c r="E751" s="14">
        <f t="shared" si="173"/>
        <v>0.65877805343262608</v>
      </c>
      <c r="F751" s="35">
        <v>233.59449599999999</v>
      </c>
      <c r="G751" s="36">
        <v>247.25983500000001</v>
      </c>
      <c r="H751" s="36">
        <v>158.61862828</v>
      </c>
      <c r="I751" s="14">
        <f t="shared" si="174"/>
        <v>0.64150584052601989</v>
      </c>
    </row>
    <row r="752" spans="1:9" x14ac:dyDescent="0.25">
      <c r="A752" s="184" t="s">
        <v>249</v>
      </c>
      <c r="B752" s="4">
        <v>18.655569</v>
      </c>
      <c r="C752" s="7">
        <v>18.655569</v>
      </c>
      <c r="D752" s="7">
        <v>11.766949609999999</v>
      </c>
      <c r="E752" s="14">
        <f t="shared" si="173"/>
        <v>0.63074729106359606</v>
      </c>
      <c r="F752" s="35">
        <v>10.669945999999999</v>
      </c>
      <c r="G752" s="36">
        <v>10.669945999999999</v>
      </c>
      <c r="H752" s="36">
        <v>9.5800128600000001</v>
      </c>
      <c r="I752" s="14">
        <f t="shared" si="174"/>
        <v>0.89785017281249602</v>
      </c>
    </row>
    <row r="753" spans="1:9" x14ac:dyDescent="0.25">
      <c r="A753" s="184" t="s">
        <v>250</v>
      </c>
      <c r="B753" s="4">
        <v>2.869132</v>
      </c>
      <c r="C753" s="7">
        <v>2.869132</v>
      </c>
      <c r="D753" s="7">
        <v>1.3888764299999998</v>
      </c>
      <c r="E753" s="14">
        <f t="shared" si="173"/>
        <v>0.48407547300019649</v>
      </c>
      <c r="F753" s="59">
        <v>0.05</v>
      </c>
      <c r="G753" s="60">
        <v>0.05</v>
      </c>
      <c r="H753" s="60">
        <v>4.9970609999999999E-2</v>
      </c>
      <c r="I753" s="14">
        <f t="shared" si="174"/>
        <v>0.99941219999999997</v>
      </c>
    </row>
    <row r="754" spans="1:9" x14ac:dyDescent="0.25">
      <c r="A754" s="184" t="s">
        <v>251</v>
      </c>
      <c r="B754" s="4">
        <v>49.964652999999998</v>
      </c>
      <c r="C754" s="7">
        <v>50.864652999999997</v>
      </c>
      <c r="D754" s="7">
        <v>28.48149201</v>
      </c>
      <c r="E754" s="14">
        <f t="shared" si="173"/>
        <v>0.55994664919860948</v>
      </c>
      <c r="F754" s="35">
        <v>33.881103000000003</v>
      </c>
      <c r="G754" s="36">
        <v>33.881103000000003</v>
      </c>
      <c r="H754" s="36">
        <v>9.3325429600000014</v>
      </c>
      <c r="I754" s="14">
        <f t="shared" si="174"/>
        <v>0.27544979748740767</v>
      </c>
    </row>
    <row r="755" spans="1:9" x14ac:dyDescent="0.25">
      <c r="A755" s="184" t="s">
        <v>291</v>
      </c>
      <c r="B755" s="5">
        <v>2.9260830000000002</v>
      </c>
      <c r="C755" s="6">
        <v>2.606325</v>
      </c>
      <c r="D755" s="6">
        <v>0.93552692000000004</v>
      </c>
      <c r="E755" s="14">
        <f t="shared" si="173"/>
        <v>0.35894484379346397</v>
      </c>
      <c r="F755" s="59">
        <v>2.0739169999999998</v>
      </c>
      <c r="G755" s="60">
        <v>2.0739169999999998</v>
      </c>
      <c r="H755" s="60">
        <v>1.2443519999999999</v>
      </c>
      <c r="I755" s="14">
        <f t="shared" si="174"/>
        <v>0.60000086792287255</v>
      </c>
    </row>
    <row r="756" spans="1:9" x14ac:dyDescent="0.25">
      <c r="A756" s="184" t="s">
        <v>292</v>
      </c>
      <c r="B756" s="5">
        <v>3.0764999999999998</v>
      </c>
      <c r="C756" s="6">
        <v>3.0764999999999998</v>
      </c>
      <c r="D756" s="6">
        <v>0</v>
      </c>
      <c r="E756" s="14">
        <f t="shared" si="173"/>
        <v>0</v>
      </c>
      <c r="F756" s="59">
        <v>0.32350000000000001</v>
      </c>
      <c r="G756" s="60">
        <v>0.32350000000000001</v>
      </c>
      <c r="H756" s="60">
        <v>0</v>
      </c>
      <c r="I756" s="14">
        <f t="shared" si="174"/>
        <v>0</v>
      </c>
    </row>
    <row r="757" spans="1:9" x14ac:dyDescent="0.25">
      <c r="A757" s="184" t="s">
        <v>252</v>
      </c>
      <c r="B757" s="4">
        <v>86.938258000000005</v>
      </c>
      <c r="C757" s="7">
        <v>95.358991000000003</v>
      </c>
      <c r="D757" s="7">
        <v>43.752329570000001</v>
      </c>
      <c r="E757" s="14">
        <f t="shared" si="173"/>
        <v>0.45881703561649473</v>
      </c>
      <c r="F757" s="35">
        <v>5.7386080000000002</v>
      </c>
      <c r="G757" s="36">
        <v>5.7386080000000002</v>
      </c>
      <c r="H757" s="36">
        <v>1.13283807</v>
      </c>
      <c r="I757" s="14">
        <f t="shared" si="174"/>
        <v>0.19740642155728358</v>
      </c>
    </row>
    <row r="758" spans="1:9" x14ac:dyDescent="0.25">
      <c r="A758" s="184" t="s">
        <v>253</v>
      </c>
      <c r="B758" s="4">
        <v>290.51776000000001</v>
      </c>
      <c r="C758" s="7">
        <v>290.51776000000001</v>
      </c>
      <c r="D758" s="7">
        <v>158.16021013</v>
      </c>
      <c r="E758" s="14">
        <f t="shared" si="173"/>
        <v>0.54440806004424647</v>
      </c>
      <c r="F758" s="35">
        <v>60.01</v>
      </c>
      <c r="G758" s="36">
        <v>61.182682999999997</v>
      </c>
      <c r="H758" s="36">
        <v>14.81439572</v>
      </c>
      <c r="I758" s="14">
        <f t="shared" si="174"/>
        <v>0.242133803122037</v>
      </c>
    </row>
    <row r="759" spans="1:9" x14ac:dyDescent="0.25">
      <c r="A759" s="184" t="s">
        <v>299</v>
      </c>
      <c r="B759" s="4">
        <v>9.6818340000000003</v>
      </c>
      <c r="C759" s="7">
        <v>9.1469310000000004</v>
      </c>
      <c r="D759" s="7">
        <v>4.5543825499999997</v>
      </c>
      <c r="E759" s="14">
        <f t="shared" si="173"/>
        <v>0.49791373193916072</v>
      </c>
      <c r="F759" s="35">
        <v>0.22849900000000001</v>
      </c>
      <c r="G759" s="36">
        <v>0.76340200000000003</v>
      </c>
      <c r="H759" s="36">
        <v>0.63200230000000002</v>
      </c>
      <c r="I759" s="14">
        <f t="shared" si="174"/>
        <v>0.82787613865302945</v>
      </c>
    </row>
    <row r="760" spans="1:9" x14ac:dyDescent="0.25">
      <c r="A760" s="184" t="s">
        <v>255</v>
      </c>
      <c r="B760" s="4">
        <v>28.626643999999999</v>
      </c>
      <c r="C760" s="7">
        <v>28.626643999999999</v>
      </c>
      <c r="D760" s="7">
        <v>15.150514660000001</v>
      </c>
      <c r="E760" s="14">
        <f t="shared" si="173"/>
        <v>0.52924522553185072</v>
      </c>
      <c r="F760" s="35">
        <v>0.97</v>
      </c>
      <c r="G760" s="36">
        <v>0.97</v>
      </c>
      <c r="H760" s="36">
        <v>0.32426006000000002</v>
      </c>
      <c r="I760" s="14">
        <f t="shared" si="174"/>
        <v>0.33428872164948459</v>
      </c>
    </row>
    <row r="761" spans="1:9" x14ac:dyDescent="0.25">
      <c r="A761" s="184" t="s">
        <v>256</v>
      </c>
      <c r="B761" s="4">
        <v>106.18210000000001</v>
      </c>
      <c r="C761" s="7">
        <v>110.97875999999999</v>
      </c>
      <c r="D761" s="7">
        <v>52.283668609999999</v>
      </c>
      <c r="E761" s="14">
        <f t="shared" si="173"/>
        <v>0.47111418986840364</v>
      </c>
      <c r="F761" s="35">
        <v>7.210534</v>
      </c>
      <c r="G761" s="36">
        <v>9.8770340000000001</v>
      </c>
      <c r="H761" s="36">
        <v>3.71984512</v>
      </c>
      <c r="I761" s="14">
        <f t="shared" si="174"/>
        <v>0.37661560342912659</v>
      </c>
    </row>
    <row r="762" spans="1:9" ht="15.75" thickBot="1" x14ac:dyDescent="0.3">
      <c r="A762" s="185" t="s">
        <v>76</v>
      </c>
      <c r="B762" s="43">
        <v>0.48679899999999998</v>
      </c>
      <c r="C762" s="44">
        <v>0.48679899999999998</v>
      </c>
      <c r="D762" s="44">
        <v>0.24404698999999999</v>
      </c>
      <c r="E762" s="22">
        <f t="shared" si="173"/>
        <v>0.50133009722698696</v>
      </c>
      <c r="F762" s="228">
        <v>0.4</v>
      </c>
      <c r="G762" s="229">
        <v>0.4</v>
      </c>
      <c r="H762" s="229">
        <v>0</v>
      </c>
      <c r="I762" s="22">
        <f>H762/G762</f>
        <v>0</v>
      </c>
    </row>
    <row r="763" spans="1:9" ht="15.75" thickBot="1" x14ac:dyDescent="0.3">
      <c r="A763" s="220" t="s">
        <v>286</v>
      </c>
      <c r="B763" s="221">
        <f>SUM(B764:B779)</f>
        <v>989.77857800000004</v>
      </c>
      <c r="C763" s="222">
        <f t="shared" ref="C763:D763" si="175">SUM(C764:C779)</f>
        <v>1003.8017629999999</v>
      </c>
      <c r="D763" s="222">
        <f t="shared" si="175"/>
        <v>514.96459658000003</v>
      </c>
      <c r="E763" s="223">
        <f>D763/C763</f>
        <v>0.51301423803137913</v>
      </c>
      <c r="F763" s="224">
        <f>SUM(F764:F779)</f>
        <v>834.32792599999993</v>
      </c>
      <c r="G763" s="225">
        <f t="shared" ref="G763:H763" si="176">SUM(G764:G779)</f>
        <v>856.30078600000002</v>
      </c>
      <c r="H763" s="225">
        <f t="shared" si="176"/>
        <v>217.15456808000002</v>
      </c>
      <c r="I763" s="223">
        <f>H763/G763</f>
        <v>0.25359613307653789</v>
      </c>
    </row>
    <row r="764" spans="1:9" x14ac:dyDescent="0.25">
      <c r="A764" s="174" t="s">
        <v>269</v>
      </c>
      <c r="B764" s="45">
        <v>207.332617</v>
      </c>
      <c r="C764" s="46">
        <v>207.27761699999999</v>
      </c>
      <c r="D764" s="46">
        <v>105.98741392000001</v>
      </c>
      <c r="E764" s="56">
        <f t="shared" ref="E764:E779" si="177">D764/C764</f>
        <v>0.51133072376068478</v>
      </c>
      <c r="F764" s="191">
        <v>28.183817999999999</v>
      </c>
      <c r="G764" s="192">
        <v>28.238817999999998</v>
      </c>
      <c r="H764" s="192">
        <v>9.401317839999999</v>
      </c>
      <c r="I764" s="193">
        <f t="shared" ref="I764" si="178">H764/G764</f>
        <v>0.33292179014008305</v>
      </c>
    </row>
    <row r="765" spans="1:9" x14ac:dyDescent="0.25">
      <c r="A765" s="174" t="s">
        <v>257</v>
      </c>
      <c r="B765" s="45">
        <v>54.095967000000002</v>
      </c>
      <c r="C765" s="46">
        <v>53.505333999999998</v>
      </c>
      <c r="D765" s="46">
        <v>28.235024160000002</v>
      </c>
      <c r="E765" s="53">
        <f t="shared" si="177"/>
        <v>0.52770484826802511</v>
      </c>
      <c r="F765" s="191">
        <v>29.9832</v>
      </c>
      <c r="G765" s="192">
        <v>30.543832999999999</v>
      </c>
      <c r="H765" s="192">
        <v>22.767057050000002</v>
      </c>
      <c r="I765" s="193">
        <f>H765/G765</f>
        <v>0.74538965197982854</v>
      </c>
    </row>
    <row r="766" spans="1:9" x14ac:dyDescent="0.25">
      <c r="A766" s="169" t="s">
        <v>50</v>
      </c>
      <c r="B766" s="4">
        <v>0.89079900000000001</v>
      </c>
      <c r="C766" s="7">
        <v>0.89079900000000001</v>
      </c>
      <c r="D766" s="7">
        <v>0.21122792999999998</v>
      </c>
      <c r="E766" s="53">
        <f t="shared" si="177"/>
        <v>0.23712187597875611</v>
      </c>
      <c r="F766" s="59" t="s">
        <v>19</v>
      </c>
      <c r="G766" s="60" t="s">
        <v>19</v>
      </c>
      <c r="H766" s="60" t="s">
        <v>19</v>
      </c>
      <c r="I766" s="14" t="s">
        <v>19</v>
      </c>
    </row>
    <row r="767" spans="1:9" x14ac:dyDescent="0.25">
      <c r="A767" s="169" t="s">
        <v>258</v>
      </c>
      <c r="B767" s="4">
        <v>37.399543000000001</v>
      </c>
      <c r="C767" s="7">
        <v>37.399543000000001</v>
      </c>
      <c r="D767" s="7">
        <v>19.558580379999999</v>
      </c>
      <c r="E767" s="53">
        <f t="shared" si="177"/>
        <v>0.52296308486978027</v>
      </c>
      <c r="F767" s="35">
        <v>16.561254999999999</v>
      </c>
      <c r="G767" s="36">
        <v>16.425353999999999</v>
      </c>
      <c r="H767" s="36">
        <v>5.643535</v>
      </c>
      <c r="I767" s="14">
        <f t="shared" ref="I767:I770" si="179">H767/G767</f>
        <v>0.34358681097527644</v>
      </c>
    </row>
    <row r="768" spans="1:9" x14ac:dyDescent="0.25">
      <c r="A768" s="169" t="s">
        <v>54</v>
      </c>
      <c r="B768" s="4">
        <v>133.813106</v>
      </c>
      <c r="C768" s="7">
        <v>144.92693299999999</v>
      </c>
      <c r="D768" s="7">
        <v>113.59776269</v>
      </c>
      <c r="E768" s="53">
        <f t="shared" si="177"/>
        <v>0.78382782508755633</v>
      </c>
      <c r="F768" s="35">
        <v>187.75339299999999</v>
      </c>
      <c r="G768" s="36">
        <v>198.17386500000001</v>
      </c>
      <c r="H768" s="36">
        <v>70.507458630000002</v>
      </c>
      <c r="I768" s="14">
        <f t="shared" si="179"/>
        <v>0.35578585819073572</v>
      </c>
    </row>
    <row r="769" spans="1:9" x14ac:dyDescent="0.25">
      <c r="A769" s="169" t="s">
        <v>259</v>
      </c>
      <c r="B769" s="4">
        <v>8.4538960000000003</v>
      </c>
      <c r="C769" s="7">
        <v>7.9825730000000004</v>
      </c>
      <c r="D769" s="7">
        <v>3.3671038100000001</v>
      </c>
      <c r="E769" s="53">
        <f t="shared" si="177"/>
        <v>0.42180682970265354</v>
      </c>
      <c r="F769" s="35">
        <v>77.292663000000005</v>
      </c>
      <c r="G769" s="36">
        <v>77.302662999999995</v>
      </c>
      <c r="H769" s="36">
        <v>45.727858020000006</v>
      </c>
      <c r="I769" s="14">
        <f t="shared" si="179"/>
        <v>0.59154311436851803</v>
      </c>
    </row>
    <row r="770" spans="1:9" x14ac:dyDescent="0.25">
      <c r="A770" s="169" t="s">
        <v>260</v>
      </c>
      <c r="B770" s="25">
        <v>1.3389340000000001</v>
      </c>
      <c r="C770" s="26">
        <v>1.3389340000000001</v>
      </c>
      <c r="D770" s="26">
        <v>0.54697242000000001</v>
      </c>
      <c r="E770" s="53">
        <f t="shared" si="177"/>
        <v>0.40851335465377681</v>
      </c>
      <c r="F770" s="25">
        <v>0.27900000000000003</v>
      </c>
      <c r="G770" s="26">
        <v>0.27900000000000003</v>
      </c>
      <c r="H770" s="26">
        <v>0.14541120000000002</v>
      </c>
      <c r="I770" s="14">
        <f t="shared" si="179"/>
        <v>0.52118709677419361</v>
      </c>
    </row>
    <row r="771" spans="1:9" x14ac:dyDescent="0.25">
      <c r="A771" s="169" t="s">
        <v>270</v>
      </c>
      <c r="B771" s="25">
        <v>2.9946999999999999</v>
      </c>
      <c r="C771" s="26">
        <v>2.9946999999999999</v>
      </c>
      <c r="D771" s="26">
        <v>1.2030249799999999</v>
      </c>
      <c r="E771" s="53">
        <f t="shared" si="177"/>
        <v>0.40171802851704674</v>
      </c>
      <c r="F771" s="71" t="s">
        <v>19</v>
      </c>
      <c r="G771" s="72" t="s">
        <v>19</v>
      </c>
      <c r="H771" s="72" t="s">
        <v>19</v>
      </c>
      <c r="I771" s="14" t="s">
        <v>19</v>
      </c>
    </row>
    <row r="772" spans="1:9" x14ac:dyDescent="0.25">
      <c r="A772" s="169" t="s">
        <v>271</v>
      </c>
      <c r="B772" s="25">
        <v>149.72724700000001</v>
      </c>
      <c r="C772" s="26">
        <v>149.72724700000001</v>
      </c>
      <c r="D772" s="26">
        <v>49.689663450000005</v>
      </c>
      <c r="E772" s="53">
        <f t="shared" si="177"/>
        <v>0.33186787605865753</v>
      </c>
      <c r="F772" s="205">
        <v>185.49471199999999</v>
      </c>
      <c r="G772" s="206">
        <v>185.49471199999999</v>
      </c>
      <c r="H772" s="206">
        <v>34.969304100000002</v>
      </c>
      <c r="I772" s="14">
        <f t="shared" ref="I772:I779" si="180">H772/G772</f>
        <v>0.18851914279906806</v>
      </c>
    </row>
    <row r="773" spans="1:9" x14ac:dyDescent="0.25">
      <c r="A773" s="169" t="s">
        <v>261</v>
      </c>
      <c r="B773" s="4">
        <v>8.1997180000000007</v>
      </c>
      <c r="C773" s="7">
        <v>8.1997180000000007</v>
      </c>
      <c r="D773" s="7">
        <v>4.0179270000000002</v>
      </c>
      <c r="E773" s="53">
        <f t="shared" si="177"/>
        <v>0.49000794905385769</v>
      </c>
      <c r="F773" s="35">
        <v>7.9877840000000004</v>
      </c>
      <c r="G773" s="36">
        <v>7.9877840000000004</v>
      </c>
      <c r="H773" s="36">
        <v>5.8666067499999999</v>
      </c>
      <c r="I773" s="14">
        <f t="shared" si="180"/>
        <v>0.73444734484557916</v>
      </c>
    </row>
    <row r="774" spans="1:9" x14ac:dyDescent="0.25">
      <c r="A774" s="169" t="s">
        <v>284</v>
      </c>
      <c r="B774" s="4">
        <v>62.51</v>
      </c>
      <c r="C774" s="7">
        <v>62.494999999999997</v>
      </c>
      <c r="D774" s="7">
        <v>21.859262999999999</v>
      </c>
      <c r="E774" s="53">
        <f t="shared" si="177"/>
        <v>0.34977619009520761</v>
      </c>
      <c r="F774" s="35">
        <v>268.41350899999998</v>
      </c>
      <c r="G774" s="36">
        <v>268.42850900000002</v>
      </c>
      <c r="H774" s="36">
        <v>8.7986339999999998</v>
      </c>
      <c r="I774" s="14">
        <f t="shared" si="180"/>
        <v>3.2778314169304566E-2</v>
      </c>
    </row>
    <row r="775" spans="1:9" x14ac:dyDescent="0.25">
      <c r="A775" s="169" t="s">
        <v>96</v>
      </c>
      <c r="B775" s="4">
        <v>130.75391200000001</v>
      </c>
      <c r="C775" s="7">
        <v>142.61120399999999</v>
      </c>
      <c r="D775" s="7">
        <v>73.918836310000003</v>
      </c>
      <c r="E775" s="53">
        <f t="shared" si="177"/>
        <v>0.51832418657653301</v>
      </c>
      <c r="F775" s="35">
        <v>6.4237219999999997</v>
      </c>
      <c r="G775" s="36">
        <v>9.5664300000000004</v>
      </c>
      <c r="H775" s="36">
        <v>1.1877915400000001</v>
      </c>
      <c r="I775" s="14">
        <f t="shared" si="180"/>
        <v>0.12416246604010064</v>
      </c>
    </row>
    <row r="776" spans="1:9" x14ac:dyDescent="0.25">
      <c r="A776" s="169" t="s">
        <v>81</v>
      </c>
      <c r="B776" s="4">
        <v>111.71040000000001</v>
      </c>
      <c r="C776" s="7">
        <v>110.99039999999999</v>
      </c>
      <c r="D776" s="7">
        <v>56.720868670000002</v>
      </c>
      <c r="E776" s="53">
        <f t="shared" si="177"/>
        <v>0.51104301516167172</v>
      </c>
      <c r="F776" s="35">
        <v>3.8921999999999999</v>
      </c>
      <c r="G776" s="36">
        <v>4.6121999999999996</v>
      </c>
      <c r="H776" s="36">
        <v>0.33545940999999996</v>
      </c>
      <c r="I776" s="14">
        <f t="shared" si="180"/>
        <v>7.2733057976670568E-2</v>
      </c>
    </row>
    <row r="777" spans="1:9" x14ac:dyDescent="0.25">
      <c r="A777" s="169" t="s">
        <v>77</v>
      </c>
      <c r="B777" s="4">
        <v>27.018794</v>
      </c>
      <c r="C777" s="7">
        <v>26.944835000000001</v>
      </c>
      <c r="D777" s="7">
        <v>10.989051369999999</v>
      </c>
      <c r="E777" s="53">
        <f t="shared" si="177"/>
        <v>0.40783517026547011</v>
      </c>
      <c r="F777" s="35">
        <v>9.9732059999999993</v>
      </c>
      <c r="G777" s="36">
        <v>9.9932060000000007</v>
      </c>
      <c r="H777" s="36">
        <v>4.2023619299999995</v>
      </c>
      <c r="I777" s="14">
        <f t="shared" si="180"/>
        <v>0.42052189557585418</v>
      </c>
    </row>
    <row r="778" spans="1:9" x14ac:dyDescent="0.25">
      <c r="A778" s="169" t="s">
        <v>262</v>
      </c>
      <c r="B778" s="4">
        <v>4.9959709999999999</v>
      </c>
      <c r="C778" s="7">
        <v>4.9744859999999997</v>
      </c>
      <c r="D778" s="7">
        <v>2.8708542400000003</v>
      </c>
      <c r="E778" s="53">
        <f t="shared" si="177"/>
        <v>0.57711575427089357</v>
      </c>
      <c r="F778" s="35">
        <v>1.4520599999999999</v>
      </c>
      <c r="G778" s="36">
        <v>1.4735450000000001</v>
      </c>
      <c r="H778" s="36">
        <v>0.44029959000000002</v>
      </c>
      <c r="I778" s="14">
        <f t="shared" si="180"/>
        <v>0.29880294799276574</v>
      </c>
    </row>
    <row r="779" spans="1:9" ht="15.75" thickBot="1" x14ac:dyDescent="0.3">
      <c r="A779" s="169" t="s">
        <v>263</v>
      </c>
      <c r="B779" s="41">
        <v>48.542974000000001</v>
      </c>
      <c r="C779" s="42">
        <v>41.542439999999999</v>
      </c>
      <c r="D779" s="42">
        <v>22.19102225</v>
      </c>
      <c r="E779" s="54">
        <f t="shared" si="177"/>
        <v>0.5341771511254515</v>
      </c>
      <c r="F779" s="199">
        <v>10.637404</v>
      </c>
      <c r="G779" s="200">
        <v>17.780867000000001</v>
      </c>
      <c r="H779" s="200">
        <v>7.1614730199999999</v>
      </c>
      <c r="I779" s="190">
        <f t="shared" si="180"/>
        <v>0.40276286977457282</v>
      </c>
    </row>
    <row r="780" spans="1:9" ht="15.75" thickBot="1" x14ac:dyDescent="0.3">
      <c r="A780" s="27" t="s">
        <v>287</v>
      </c>
      <c r="B780" s="194">
        <f>SUM(B781:B788)</f>
        <v>655.10598700000003</v>
      </c>
      <c r="C780" s="195">
        <f t="shared" ref="C780:D780" si="181">SUM(C781:C788)</f>
        <v>657.45214999999996</v>
      </c>
      <c r="D780" s="195">
        <f t="shared" si="181"/>
        <v>346.57646262999998</v>
      </c>
      <c r="E780" s="196">
        <f>D780/C780</f>
        <v>0.52715085444621335</v>
      </c>
      <c r="F780" s="198">
        <f>SUM(F781:F788)</f>
        <v>2475.9225489999999</v>
      </c>
      <c r="G780" s="197">
        <f t="shared" ref="G780:H780" si="182">SUM(G781:G788)</f>
        <v>2476.064386</v>
      </c>
      <c r="H780" s="197">
        <f t="shared" si="182"/>
        <v>1831.0429687599999</v>
      </c>
      <c r="I780" s="196">
        <f>H780/G780</f>
        <v>0.7394973164320614</v>
      </c>
    </row>
    <row r="781" spans="1:9" x14ac:dyDescent="0.25">
      <c r="A781" s="169" t="s">
        <v>264</v>
      </c>
      <c r="B781" s="45">
        <v>20.573</v>
      </c>
      <c r="C781" s="46">
        <v>20.527794</v>
      </c>
      <c r="D781" s="46">
        <v>10.025107269999999</v>
      </c>
      <c r="E781" s="56">
        <f t="shared" ref="E781:E788" si="183">D781/C781</f>
        <v>0.48836749189903206</v>
      </c>
      <c r="F781" s="201">
        <v>1.5</v>
      </c>
      <c r="G781" s="202">
        <v>1.5452060000000001</v>
      </c>
      <c r="H781" s="202">
        <v>0.72333730000000007</v>
      </c>
      <c r="I781" s="193">
        <f t="shared" ref="I781:I782" si="184">H781/G781</f>
        <v>0.46811706659176838</v>
      </c>
    </row>
    <row r="782" spans="1:9" x14ac:dyDescent="0.25">
      <c r="A782" s="169" t="s">
        <v>194</v>
      </c>
      <c r="B782" s="4">
        <v>6.6068290000000003</v>
      </c>
      <c r="C782" s="7">
        <v>6.5948289999999998</v>
      </c>
      <c r="D782" s="7">
        <v>2.99423467</v>
      </c>
      <c r="E782" s="53">
        <f t="shared" si="183"/>
        <v>0.45402764347642677</v>
      </c>
      <c r="F782" s="5">
        <v>0.96389400000000003</v>
      </c>
      <c r="G782" s="6">
        <v>0.96389400000000003</v>
      </c>
      <c r="H782" s="6">
        <v>5.7937800000000001E-3</v>
      </c>
      <c r="I782" s="14">
        <f t="shared" si="184"/>
        <v>6.0108061674831468E-3</v>
      </c>
    </row>
    <row r="783" spans="1:9" x14ac:dyDescent="0.25">
      <c r="A783" s="169" t="s">
        <v>265</v>
      </c>
      <c r="B783" s="4">
        <v>24.41047</v>
      </c>
      <c r="C783" s="7">
        <v>24.320070000000001</v>
      </c>
      <c r="D783" s="7">
        <v>10.354672470000001</v>
      </c>
      <c r="E783" s="53">
        <f t="shared" si="183"/>
        <v>0.42576655700415339</v>
      </c>
      <c r="F783" s="5">
        <v>47.988819999999997</v>
      </c>
      <c r="G783" s="6">
        <v>48.079219999999999</v>
      </c>
      <c r="H783" s="6">
        <v>23.799813159999999</v>
      </c>
      <c r="I783" s="14">
        <f>H783/G783</f>
        <v>0.4950124640125193</v>
      </c>
    </row>
    <row r="784" spans="1:9" x14ac:dyDescent="0.25">
      <c r="A784" s="176" t="s">
        <v>266</v>
      </c>
      <c r="B784" s="4">
        <v>9.4709000000000003</v>
      </c>
      <c r="C784" s="7">
        <v>11.9709</v>
      </c>
      <c r="D784" s="7">
        <v>4.88958695</v>
      </c>
      <c r="E784" s="53">
        <f t="shared" si="183"/>
        <v>0.40845608517321169</v>
      </c>
      <c r="F784" s="5">
        <v>5.5</v>
      </c>
      <c r="G784" s="6">
        <v>5.5</v>
      </c>
      <c r="H784" s="6">
        <v>0.27870855</v>
      </c>
      <c r="I784" s="14">
        <f>H784/G784</f>
        <v>5.0674281818181816E-2</v>
      </c>
    </row>
    <row r="785" spans="1:9" x14ac:dyDescent="0.25">
      <c r="A785" s="176" t="s">
        <v>272</v>
      </c>
      <c r="B785" s="4">
        <v>330.5899</v>
      </c>
      <c r="C785" s="7">
        <v>330.5899</v>
      </c>
      <c r="D785" s="7">
        <v>167.93762899999999</v>
      </c>
      <c r="E785" s="53">
        <f t="shared" si="183"/>
        <v>0.50799382860758902</v>
      </c>
      <c r="F785" s="5">
        <v>1673.1657</v>
      </c>
      <c r="G785" s="6">
        <v>1673.1657</v>
      </c>
      <c r="H785" s="6">
        <v>1210.059131</v>
      </c>
      <c r="I785" s="14">
        <f t="shared" ref="I785:I786" si="185">H785/G785</f>
        <v>0.72321535816805227</v>
      </c>
    </row>
    <row r="786" spans="1:9" x14ac:dyDescent="0.25">
      <c r="A786" s="176" t="s">
        <v>273</v>
      </c>
      <c r="B786" s="4">
        <v>251.415131</v>
      </c>
      <c r="C786" s="7">
        <v>251.415131</v>
      </c>
      <c r="D786" s="7">
        <v>144.951055</v>
      </c>
      <c r="E786" s="53">
        <f t="shared" si="183"/>
        <v>0.57654069754457216</v>
      </c>
      <c r="F786" s="5">
        <v>743.42366500000003</v>
      </c>
      <c r="G786" s="6">
        <v>743.42366500000003</v>
      </c>
      <c r="H786" s="6">
        <v>593.86822500000005</v>
      </c>
      <c r="I786" s="14">
        <f t="shared" si="185"/>
        <v>0.79882878762004439</v>
      </c>
    </row>
    <row r="787" spans="1:9" x14ac:dyDescent="0.25">
      <c r="A787" s="177" t="s">
        <v>267</v>
      </c>
      <c r="B787" s="4">
        <v>6.3026299999999997</v>
      </c>
      <c r="C787" s="7">
        <v>6.2963990000000001</v>
      </c>
      <c r="D787" s="7">
        <v>2.5090703700000003</v>
      </c>
      <c r="E787" s="53">
        <f t="shared" si="183"/>
        <v>0.39849291158327171</v>
      </c>
      <c r="F787" s="5">
        <v>9.7369999999999998E-2</v>
      </c>
      <c r="G787" s="6">
        <v>0.103601</v>
      </c>
      <c r="H787" s="6">
        <v>3.9676929999999999E-2</v>
      </c>
      <c r="I787" s="14">
        <f>H787/G787</f>
        <v>0.38297825310566502</v>
      </c>
    </row>
    <row r="788" spans="1:9" ht="15.75" thickBot="1" x14ac:dyDescent="0.3">
      <c r="A788" s="178" t="s">
        <v>268</v>
      </c>
      <c r="B788" s="43">
        <v>5.7371270000000001</v>
      </c>
      <c r="C788" s="44">
        <v>5.7371270000000001</v>
      </c>
      <c r="D788" s="44">
        <v>2.9151069000000001</v>
      </c>
      <c r="E788" s="55">
        <f t="shared" si="183"/>
        <v>0.50811266684526946</v>
      </c>
      <c r="F788" s="37">
        <v>3.2831000000000001</v>
      </c>
      <c r="G788" s="38">
        <v>3.2831000000000001</v>
      </c>
      <c r="H788" s="38">
        <v>2.26828304</v>
      </c>
      <c r="I788" s="24">
        <f t="shared" ref="I788" si="186">H788/G788</f>
        <v>0.69089672565563032</v>
      </c>
    </row>
    <row r="789" spans="1:9" x14ac:dyDescent="0.25">
      <c r="A789" s="254" t="s">
        <v>201</v>
      </c>
      <c r="B789" s="254"/>
      <c r="C789" s="254"/>
      <c r="D789" s="254"/>
      <c r="E789" s="254"/>
      <c r="F789" s="254"/>
      <c r="G789" s="254"/>
      <c r="H789" s="254"/>
      <c r="I789" s="254"/>
    </row>
    <row r="790" spans="1:9" x14ac:dyDescent="0.25">
      <c r="A790" s="238" t="s">
        <v>203</v>
      </c>
      <c r="B790" s="239"/>
      <c r="C790" s="239"/>
      <c r="D790" s="239"/>
      <c r="E790" s="239"/>
      <c r="F790" s="239"/>
      <c r="G790" s="239"/>
      <c r="H790" s="239"/>
      <c r="I790" s="239"/>
    </row>
    <row r="791" spans="1:9" x14ac:dyDescent="0.25">
      <c r="A791" s="255"/>
      <c r="B791" s="255"/>
      <c r="C791" s="255"/>
      <c r="D791" s="255"/>
      <c r="E791" s="255"/>
      <c r="F791" s="255"/>
      <c r="G791" s="255"/>
      <c r="H791" s="255"/>
      <c r="I791" s="255"/>
    </row>
    <row r="792" spans="1:9" x14ac:dyDescent="0.25">
      <c r="A792" s="244" t="s">
        <v>0</v>
      </c>
      <c r="B792" s="244"/>
      <c r="C792" s="244"/>
      <c r="D792" s="244"/>
      <c r="E792" s="244"/>
      <c r="F792" s="244"/>
      <c r="G792" s="244"/>
      <c r="H792" s="244"/>
      <c r="I792" s="244"/>
    </row>
    <row r="793" spans="1:9" x14ac:dyDescent="0.25">
      <c r="A793" s="244" t="s">
        <v>1</v>
      </c>
      <c r="B793" s="244"/>
      <c r="C793" s="244"/>
      <c r="D793" s="244"/>
      <c r="E793" s="244"/>
      <c r="F793" s="244"/>
      <c r="G793" s="244"/>
      <c r="H793" s="244"/>
      <c r="I793" s="244"/>
    </row>
    <row r="794" spans="1:9" x14ac:dyDescent="0.25">
      <c r="A794" s="245" t="s">
        <v>200</v>
      </c>
      <c r="B794" s="245"/>
      <c r="C794" s="245"/>
      <c r="D794" s="245"/>
      <c r="E794" s="245"/>
      <c r="F794" s="245"/>
      <c r="G794" s="245"/>
      <c r="H794" s="245"/>
      <c r="I794" s="245"/>
    </row>
    <row r="795" spans="1:9" x14ac:dyDescent="0.25">
      <c r="A795" s="245" t="s">
        <v>274</v>
      </c>
      <c r="B795" s="245"/>
      <c r="C795" s="245"/>
      <c r="D795" s="245"/>
      <c r="E795" s="245"/>
      <c r="F795" s="245"/>
      <c r="G795" s="245"/>
      <c r="H795" s="245"/>
      <c r="I795" s="245"/>
    </row>
    <row r="796" spans="1:9" x14ac:dyDescent="0.25">
      <c r="A796" s="245" t="s">
        <v>302</v>
      </c>
      <c r="B796" s="245"/>
      <c r="C796" s="245"/>
      <c r="D796" s="245"/>
      <c r="E796" s="245"/>
      <c r="F796" s="245"/>
      <c r="G796" s="245"/>
      <c r="H796" s="245"/>
      <c r="I796" s="245"/>
    </row>
    <row r="797" spans="1:9" x14ac:dyDescent="0.25">
      <c r="A797" s="246" t="s">
        <v>2</v>
      </c>
      <c r="B797" s="246"/>
      <c r="C797" s="246"/>
      <c r="D797" s="246"/>
      <c r="E797" s="246"/>
      <c r="F797" s="246"/>
      <c r="G797" s="246"/>
      <c r="H797" s="246"/>
      <c r="I797" s="246"/>
    </row>
    <row r="798" spans="1:9" ht="15.75" thickBot="1" x14ac:dyDescent="0.3">
      <c r="A798" s="253"/>
      <c r="B798" s="253"/>
      <c r="C798" s="253"/>
      <c r="D798" s="253"/>
      <c r="E798" s="253"/>
      <c r="F798" s="253"/>
      <c r="G798" s="253"/>
      <c r="H798" s="253"/>
      <c r="I798" s="253"/>
    </row>
    <row r="799" spans="1:9" x14ac:dyDescent="0.25">
      <c r="A799" s="247" t="s">
        <v>3</v>
      </c>
      <c r="B799" s="249" t="s">
        <v>4</v>
      </c>
      <c r="C799" s="250"/>
      <c r="D799" s="250"/>
      <c r="E799" s="251"/>
      <c r="F799" s="249" t="s">
        <v>5</v>
      </c>
      <c r="G799" s="250"/>
      <c r="H799" s="250"/>
      <c r="I799" s="252"/>
    </row>
    <row r="800" spans="1:9" ht="30.75" thickBot="1" x14ac:dyDescent="0.3">
      <c r="A800" s="248"/>
      <c r="B800" s="207" t="s">
        <v>6</v>
      </c>
      <c r="C800" s="208" t="s">
        <v>7</v>
      </c>
      <c r="D800" s="208" t="s">
        <v>8</v>
      </c>
      <c r="E800" s="209" t="s">
        <v>9</v>
      </c>
      <c r="F800" s="210" t="s">
        <v>6</v>
      </c>
      <c r="G800" s="208" t="s">
        <v>7</v>
      </c>
      <c r="H800" s="208" t="s">
        <v>8</v>
      </c>
      <c r="I800" s="211" t="s">
        <v>9</v>
      </c>
    </row>
    <row r="801" spans="1:9" ht="15.75" thickBot="1" x14ac:dyDescent="0.3">
      <c r="A801" s="68" t="s">
        <v>91</v>
      </c>
      <c r="B801" s="213">
        <f>B803+B833+B876+B893</f>
        <v>16762.121198000001</v>
      </c>
      <c r="C801" s="214">
        <f t="shared" ref="C801:D801" si="187">C803+C833+C876+C893</f>
        <v>16694.100580999999</v>
      </c>
      <c r="D801" s="214">
        <f t="shared" si="187"/>
        <v>10402.146732310004</v>
      </c>
      <c r="E801" s="215">
        <f>D801/C801</f>
        <v>0.62310315442504072</v>
      </c>
      <c r="F801" s="187">
        <f>F803+F833+F876+F893</f>
        <v>8532.6303919999991</v>
      </c>
      <c r="G801" s="188">
        <f t="shared" ref="G801:H801" si="188">G803+G833+G876+G893</f>
        <v>8715.0658929999991</v>
      </c>
      <c r="H801" s="188">
        <f t="shared" si="188"/>
        <v>5794.4084670600005</v>
      </c>
      <c r="I801" s="189">
        <f>H801/G801</f>
        <v>0.66487259398854448</v>
      </c>
    </row>
    <row r="802" spans="1:9" ht="15.75" thickBot="1" x14ac:dyDescent="0.3">
      <c r="A802" s="231" t="s">
        <v>10</v>
      </c>
      <c r="B802" s="232">
        <f>B803+B833+B876+B893-B877-B884-B885-B898-B899</f>
        <v>15820.061603000002</v>
      </c>
      <c r="C802" s="233">
        <f t="shared" ref="C802:D802" si="189">C803+C833+C876+C893-C877-C884-C885-C898-C899</f>
        <v>15752.477368999998</v>
      </c>
      <c r="D802" s="233">
        <f t="shared" si="189"/>
        <v>9841.6555557800057</v>
      </c>
      <c r="E802" s="234">
        <f>D802/C802</f>
        <v>0.62476874749541544</v>
      </c>
      <c r="F802" s="235">
        <f>F803+F833+F876+F893-F840-F877-F885-F898-F899</f>
        <v>4287.5889799999986</v>
      </c>
      <c r="G802" s="235">
        <f t="shared" ref="G802:H802" si="190">G803+G833+G876+G893-G840-G877-G885-G898-G899</f>
        <v>4469.5880980000002</v>
      </c>
      <c r="H802" s="235">
        <f t="shared" si="190"/>
        <v>2446.5958717300005</v>
      </c>
      <c r="I802" s="236">
        <f>H802/G802</f>
        <v>0.54738732475701168</v>
      </c>
    </row>
    <row r="803" spans="1:9" ht="15.75" thickBot="1" x14ac:dyDescent="0.3">
      <c r="A803" s="70" t="s">
        <v>11</v>
      </c>
      <c r="B803" s="216">
        <f>SUM(B804:B832)</f>
        <v>9447.7875329999988</v>
      </c>
      <c r="C803" s="62">
        <f>SUM(C804:C832)</f>
        <v>9350.3947089999983</v>
      </c>
      <c r="D803" s="62">
        <f>SUM(D804:D832)</f>
        <v>6340.1301158000015</v>
      </c>
      <c r="E803" s="217">
        <f>D803/C803</f>
        <v>0.67806015821957344</v>
      </c>
      <c r="F803" s="12">
        <f>SUM(F804:F832)</f>
        <v>2250.9244950000002</v>
      </c>
      <c r="G803" s="13">
        <f>SUM(G804:G832)</f>
        <v>2252.8129759999997</v>
      </c>
      <c r="H803" s="13">
        <f>SUM(H804:H832)</f>
        <v>1392.3884052200003</v>
      </c>
      <c r="I803" s="20">
        <f>H803/G803</f>
        <v>0.61806657723193104</v>
      </c>
    </row>
    <row r="804" spans="1:9" x14ac:dyDescent="0.25">
      <c r="A804" s="168" t="s">
        <v>13</v>
      </c>
      <c r="B804" s="39">
        <v>135.02112399999999</v>
      </c>
      <c r="C804" s="40">
        <v>178.14101400000001</v>
      </c>
      <c r="D804" s="40">
        <v>128.03927689</v>
      </c>
      <c r="E804" s="52">
        <f>D804/C804</f>
        <v>0.71875237495841349</v>
      </c>
      <c r="F804" s="33">
        <v>8.9343920000000008</v>
      </c>
      <c r="G804" s="34">
        <v>22.344574000000001</v>
      </c>
      <c r="H804" s="34">
        <v>11.214871890000001</v>
      </c>
      <c r="I804" s="21">
        <f>H804/G804</f>
        <v>0.50190582689112806</v>
      </c>
    </row>
    <row r="805" spans="1:9" x14ac:dyDescent="0.25">
      <c r="A805" s="169" t="s">
        <v>15</v>
      </c>
      <c r="B805" s="4">
        <v>146.739915</v>
      </c>
      <c r="C805" s="7">
        <v>161.75810899999999</v>
      </c>
      <c r="D805" s="7">
        <v>72.924459999999996</v>
      </c>
      <c r="E805" s="53">
        <f>D805/C805</f>
        <v>0.45082413766347873</v>
      </c>
      <c r="F805" s="35">
        <v>4.1927849999999998</v>
      </c>
      <c r="G805" s="36">
        <v>6.1908240000000001</v>
      </c>
      <c r="H805" s="36">
        <v>1.6571916</v>
      </c>
      <c r="I805" s="14">
        <f>H805/G805</f>
        <v>0.26768514175172803</v>
      </c>
    </row>
    <row r="806" spans="1:9" x14ac:dyDescent="0.25">
      <c r="A806" s="169" t="s">
        <v>24</v>
      </c>
      <c r="B806" s="4">
        <v>149.06460100000001</v>
      </c>
      <c r="C806" s="7">
        <v>140.52308600000001</v>
      </c>
      <c r="D806" s="7">
        <v>95.459026469999998</v>
      </c>
      <c r="E806" s="53">
        <f t="shared" ref="E806:E827" si="191">D806/C806</f>
        <v>0.67931205602757683</v>
      </c>
      <c r="F806" s="35">
        <v>69.082545999999994</v>
      </c>
      <c r="G806" s="36">
        <v>73.478459999999998</v>
      </c>
      <c r="H806" s="36">
        <v>41.63003037</v>
      </c>
      <c r="I806" s="14">
        <f t="shared" ref="I806:I818" si="192">H806/G806</f>
        <v>0.56656100808318521</v>
      </c>
    </row>
    <row r="807" spans="1:9" x14ac:dyDescent="0.25">
      <c r="A807" s="169" t="s">
        <v>210</v>
      </c>
      <c r="B807" s="4">
        <v>63.263846999999998</v>
      </c>
      <c r="C807" s="7">
        <v>63.417617</v>
      </c>
      <c r="D807" s="7">
        <v>43.345657719999998</v>
      </c>
      <c r="E807" s="53">
        <f t="shared" si="191"/>
        <v>0.68349552964123517</v>
      </c>
      <c r="F807" s="35">
        <v>5.3211310000000003</v>
      </c>
      <c r="G807" s="36">
        <v>5.1983410000000001</v>
      </c>
      <c r="H807" s="36">
        <v>4.1911580700000002</v>
      </c>
      <c r="I807" s="14">
        <f t="shared" si="192"/>
        <v>0.80624916103041333</v>
      </c>
    </row>
    <row r="808" spans="1:9" x14ac:dyDescent="0.25">
      <c r="A808" s="170" t="s">
        <v>211</v>
      </c>
      <c r="B808" s="4">
        <v>1605.1146980000001</v>
      </c>
      <c r="C808" s="7">
        <v>1603.316139</v>
      </c>
      <c r="D808" s="7">
        <v>1057.17542291</v>
      </c>
      <c r="E808" s="53">
        <f t="shared" si="191"/>
        <v>0.65936804176958386</v>
      </c>
      <c r="F808" s="35">
        <v>167.67644200000001</v>
      </c>
      <c r="G808" s="36">
        <v>175.18342899999999</v>
      </c>
      <c r="H808" s="36">
        <v>103.94540645000001</v>
      </c>
      <c r="I808" s="14">
        <f t="shared" si="192"/>
        <v>0.59335182010851051</v>
      </c>
    </row>
    <row r="809" spans="1:9" x14ac:dyDescent="0.25">
      <c r="A809" s="171" t="s">
        <v>212</v>
      </c>
      <c r="B809" s="4">
        <v>25.482987999999999</v>
      </c>
      <c r="C809" s="7">
        <v>24.847579</v>
      </c>
      <c r="D809" s="7">
        <v>16.162348189999999</v>
      </c>
      <c r="E809" s="53">
        <f t="shared" si="191"/>
        <v>0.6504596761720729</v>
      </c>
      <c r="F809" s="35">
        <v>3.9662000000000002</v>
      </c>
      <c r="G809" s="36">
        <v>3.9662000000000002</v>
      </c>
      <c r="H809" s="36">
        <v>3.2859091499999997</v>
      </c>
      <c r="I809" s="14">
        <f t="shared" si="192"/>
        <v>0.82847792597448433</v>
      </c>
    </row>
    <row r="810" spans="1:9" x14ac:dyDescent="0.25">
      <c r="A810" s="171" t="s">
        <v>213</v>
      </c>
      <c r="B810" s="4">
        <v>30.951138</v>
      </c>
      <c r="C810" s="7">
        <v>30.951138</v>
      </c>
      <c r="D810" s="7">
        <v>20.332015479999999</v>
      </c>
      <c r="E810" s="53">
        <f t="shared" si="191"/>
        <v>0.65690687948210491</v>
      </c>
      <c r="F810" s="35">
        <v>423.285684</v>
      </c>
      <c r="G810" s="36">
        <v>363.49661800000001</v>
      </c>
      <c r="H810" s="36">
        <v>159.99003956999999</v>
      </c>
      <c r="I810" s="14">
        <f t="shared" si="192"/>
        <v>0.44014175551421497</v>
      </c>
    </row>
    <row r="811" spans="1:9" x14ac:dyDescent="0.25">
      <c r="A811" s="169" t="s">
        <v>214</v>
      </c>
      <c r="B811" s="4">
        <v>66.098645000000005</v>
      </c>
      <c r="C811" s="7">
        <v>65.604281999999998</v>
      </c>
      <c r="D811" s="7">
        <v>41.215493340000002</v>
      </c>
      <c r="E811" s="53">
        <f t="shared" si="191"/>
        <v>0.6282439512103799</v>
      </c>
      <c r="F811" s="35">
        <v>116.89353</v>
      </c>
      <c r="G811" s="36">
        <v>115.32381599999999</v>
      </c>
      <c r="H811" s="36">
        <v>97.467646999999999</v>
      </c>
      <c r="I811" s="14">
        <f t="shared" si="192"/>
        <v>0.84516494840926881</v>
      </c>
    </row>
    <row r="812" spans="1:9" x14ac:dyDescent="0.25">
      <c r="A812" s="171" t="s">
        <v>215</v>
      </c>
      <c r="B812" s="4">
        <v>1268.258478</v>
      </c>
      <c r="C812" s="7">
        <v>1256.559849</v>
      </c>
      <c r="D812" s="7">
        <v>862.80788150000001</v>
      </c>
      <c r="E812" s="53">
        <f t="shared" si="191"/>
        <v>0.68664288627926706</v>
      </c>
      <c r="F812" s="35">
        <v>439.19829499999997</v>
      </c>
      <c r="G812" s="36">
        <v>454.57540899999998</v>
      </c>
      <c r="H812" s="36">
        <v>191.37876421000001</v>
      </c>
      <c r="I812" s="14">
        <f t="shared" si="192"/>
        <v>0.4210055370813075</v>
      </c>
    </row>
    <row r="813" spans="1:9" x14ac:dyDescent="0.25">
      <c r="A813" s="172" t="s">
        <v>216</v>
      </c>
      <c r="B813" s="4">
        <v>33.359321999999999</v>
      </c>
      <c r="C813" s="7">
        <v>33.521140000000003</v>
      </c>
      <c r="D813" s="7">
        <v>20.897968980000002</v>
      </c>
      <c r="E813" s="53">
        <f t="shared" si="191"/>
        <v>0.62342655947858572</v>
      </c>
      <c r="F813" s="35">
        <v>2.9409000000000001</v>
      </c>
      <c r="G813" s="36">
        <v>2.9739330000000002</v>
      </c>
      <c r="H813" s="36">
        <v>1.5543787</v>
      </c>
      <c r="I813" s="14">
        <f t="shared" si="192"/>
        <v>0.52266769291708992</v>
      </c>
    </row>
    <row r="814" spans="1:9" x14ac:dyDescent="0.25">
      <c r="A814" s="172" t="s">
        <v>298</v>
      </c>
      <c r="B814" s="4">
        <v>15.777279999999999</v>
      </c>
      <c r="C814" s="7">
        <v>15.08799</v>
      </c>
      <c r="D814" s="7">
        <v>9.5921246199999999</v>
      </c>
      <c r="E814" s="53">
        <f t="shared" si="191"/>
        <v>0.63574569044650742</v>
      </c>
      <c r="F814" s="35">
        <v>158.458932</v>
      </c>
      <c r="G814" s="36">
        <v>156.190957</v>
      </c>
      <c r="H814" s="36">
        <v>121.72811409000001</v>
      </c>
      <c r="I814" s="14">
        <f t="shared" si="192"/>
        <v>0.77935442888668649</v>
      </c>
    </row>
    <row r="815" spans="1:9" x14ac:dyDescent="0.25">
      <c r="A815" s="172" t="s">
        <v>218</v>
      </c>
      <c r="B815" s="4">
        <v>585.095056</v>
      </c>
      <c r="C815" s="7">
        <v>516.05157799999995</v>
      </c>
      <c r="D815" s="7">
        <v>403.56406737000003</v>
      </c>
      <c r="E815" s="53">
        <f t="shared" si="191"/>
        <v>0.78202273682418633</v>
      </c>
      <c r="F815" s="35">
        <v>90.747539000000003</v>
      </c>
      <c r="G815" s="36">
        <v>91.816760000000002</v>
      </c>
      <c r="H815" s="36">
        <v>44.995274619999996</v>
      </c>
      <c r="I815" s="14">
        <f t="shared" si="192"/>
        <v>0.49005513394286615</v>
      </c>
    </row>
    <row r="816" spans="1:9" x14ac:dyDescent="0.25">
      <c r="A816" s="172" t="s">
        <v>219</v>
      </c>
      <c r="B816" s="4">
        <v>102.434926</v>
      </c>
      <c r="C816" s="7">
        <v>100.314178</v>
      </c>
      <c r="D816" s="7">
        <v>68.5848522</v>
      </c>
      <c r="E816" s="53">
        <f t="shared" si="191"/>
        <v>0.68370048548870133</v>
      </c>
      <c r="F816" s="35">
        <v>16.206828999999999</v>
      </c>
      <c r="G816" s="36">
        <v>16.775321000000002</v>
      </c>
      <c r="H816" s="36">
        <v>7.5477299999999996</v>
      </c>
      <c r="I816" s="14">
        <f t="shared" si="192"/>
        <v>0.44993058553097132</v>
      </c>
    </row>
    <row r="817" spans="1:9" x14ac:dyDescent="0.25">
      <c r="A817" s="172" t="s">
        <v>220</v>
      </c>
      <c r="B817" s="4">
        <v>814.38491099999999</v>
      </c>
      <c r="C817" s="7">
        <v>817.43896299999994</v>
      </c>
      <c r="D817" s="7">
        <v>551.19763292999994</v>
      </c>
      <c r="E817" s="53">
        <f t="shared" si="191"/>
        <v>0.67429821415302416</v>
      </c>
      <c r="F817" s="35">
        <v>32.685093999999999</v>
      </c>
      <c r="G817" s="36">
        <v>50.237670000000001</v>
      </c>
      <c r="H817" s="36">
        <v>29.280807940000003</v>
      </c>
      <c r="I817" s="14">
        <f t="shared" si="192"/>
        <v>0.58284566023862172</v>
      </c>
    </row>
    <row r="818" spans="1:9" x14ac:dyDescent="0.25">
      <c r="A818" s="172" t="s">
        <v>221</v>
      </c>
      <c r="B818" s="4">
        <v>28.016562</v>
      </c>
      <c r="C818" s="7">
        <v>27.071604000000001</v>
      </c>
      <c r="D818" s="7">
        <v>16.273068800000001</v>
      </c>
      <c r="E818" s="53">
        <f t="shared" si="191"/>
        <v>0.60111210255587366</v>
      </c>
      <c r="F818" s="35">
        <v>652.33633999999995</v>
      </c>
      <c r="G818" s="36">
        <v>645.95124099999998</v>
      </c>
      <c r="H818" s="36">
        <v>538.15942509000001</v>
      </c>
      <c r="I818" s="14">
        <f t="shared" si="192"/>
        <v>0.83312700856007804</v>
      </c>
    </row>
    <row r="819" spans="1:9" x14ac:dyDescent="0.25">
      <c r="A819" s="172" t="s">
        <v>30</v>
      </c>
      <c r="B819" s="4">
        <v>2.6469969999999998</v>
      </c>
      <c r="C819" s="7">
        <v>3.3969969999999998</v>
      </c>
      <c r="D819" s="7">
        <v>2.1262116899999999</v>
      </c>
      <c r="E819" s="53">
        <f t="shared" si="191"/>
        <v>0.62590920451210286</v>
      </c>
      <c r="F819" s="5" t="s">
        <v>19</v>
      </c>
      <c r="G819" s="6" t="s">
        <v>19</v>
      </c>
      <c r="H819" s="6" t="s">
        <v>19</v>
      </c>
      <c r="I819" s="14" t="s">
        <v>19</v>
      </c>
    </row>
    <row r="820" spans="1:9" x14ac:dyDescent="0.25">
      <c r="A820" s="169" t="s">
        <v>222</v>
      </c>
      <c r="B820" s="4">
        <v>41.711987000000001</v>
      </c>
      <c r="C820" s="7">
        <v>41.714785999999997</v>
      </c>
      <c r="D820" s="7">
        <v>25.878707590000001</v>
      </c>
      <c r="E820" s="53">
        <f t="shared" si="191"/>
        <v>0.62037253625129474</v>
      </c>
      <c r="F820" s="35">
        <v>13.764303</v>
      </c>
      <c r="G820" s="36">
        <v>22.4621</v>
      </c>
      <c r="H820" s="36">
        <v>8.1626267400000003</v>
      </c>
      <c r="I820" s="14">
        <f t="shared" ref="I820:I825" si="193">H820/G820</f>
        <v>0.36339553024873011</v>
      </c>
    </row>
    <row r="821" spans="1:9" x14ac:dyDescent="0.25">
      <c r="A821" s="169" t="s">
        <v>223</v>
      </c>
      <c r="B821" s="4">
        <v>25.769445000000001</v>
      </c>
      <c r="C821" s="7">
        <v>21.485057000000001</v>
      </c>
      <c r="D821" s="7">
        <v>15.8672659</v>
      </c>
      <c r="E821" s="53">
        <f t="shared" si="191"/>
        <v>0.73852565995054142</v>
      </c>
      <c r="F821" s="35">
        <v>16.50788</v>
      </c>
      <c r="G821" s="36">
        <v>17.300675999999999</v>
      </c>
      <c r="H821" s="36">
        <v>10.077057269999999</v>
      </c>
      <c r="I821" s="14">
        <f t="shared" si="193"/>
        <v>0.58246609959055928</v>
      </c>
    </row>
    <row r="822" spans="1:9" x14ac:dyDescent="0.25">
      <c r="A822" s="172" t="s">
        <v>22</v>
      </c>
      <c r="B822" s="4">
        <v>190.625665</v>
      </c>
      <c r="C822" s="7">
        <v>205.55066500000001</v>
      </c>
      <c r="D822" s="7">
        <v>125.06861836</v>
      </c>
      <c r="E822" s="53">
        <f t="shared" si="191"/>
        <v>0.60845640348572938</v>
      </c>
      <c r="F822" s="35">
        <v>14.985238000000001</v>
      </c>
      <c r="G822" s="36">
        <v>14.985238000000001</v>
      </c>
      <c r="H822" s="36">
        <v>8.9011932200000015</v>
      </c>
      <c r="I822" s="14">
        <f t="shared" si="193"/>
        <v>0.59399745402775728</v>
      </c>
    </row>
    <row r="823" spans="1:9" x14ac:dyDescent="0.25">
      <c r="A823" s="172" t="s">
        <v>26</v>
      </c>
      <c r="B823" s="4">
        <v>200.13243499999999</v>
      </c>
      <c r="C823" s="7">
        <v>200.450591</v>
      </c>
      <c r="D823" s="7">
        <v>125.79552017</v>
      </c>
      <c r="E823" s="53">
        <f t="shared" si="191"/>
        <v>0.62756372801115867</v>
      </c>
      <c r="F823" s="5">
        <v>6.943263</v>
      </c>
      <c r="G823" s="6">
        <v>6.9514649999999998</v>
      </c>
      <c r="H823" s="6">
        <v>4.4648858899999997</v>
      </c>
      <c r="I823" s="14">
        <f t="shared" si="193"/>
        <v>0.64229423438081035</v>
      </c>
    </row>
    <row r="824" spans="1:9" x14ac:dyDescent="0.25">
      <c r="A824" s="169" t="s">
        <v>25</v>
      </c>
      <c r="B824" s="4">
        <v>6.5583390000000001</v>
      </c>
      <c r="C824" s="7">
        <v>6.5583390000000001</v>
      </c>
      <c r="D824" s="7">
        <v>4.1609867400000002</v>
      </c>
      <c r="E824" s="53">
        <f t="shared" si="191"/>
        <v>0.63445740453489829</v>
      </c>
      <c r="F824" s="35">
        <v>0.23666999999999999</v>
      </c>
      <c r="G824" s="36">
        <v>0.23666999999999999</v>
      </c>
      <c r="H824" s="36">
        <v>0.17032923</v>
      </c>
      <c r="I824" s="14">
        <f t="shared" si="193"/>
        <v>0.71969083534034739</v>
      </c>
    </row>
    <row r="825" spans="1:9" x14ac:dyDescent="0.25">
      <c r="A825" s="172" t="s">
        <v>32</v>
      </c>
      <c r="B825" s="4">
        <v>88.589093000000005</v>
      </c>
      <c r="C825" s="7">
        <v>95.823414</v>
      </c>
      <c r="D825" s="7">
        <v>58.28442312</v>
      </c>
      <c r="E825" s="53">
        <f t="shared" si="191"/>
        <v>0.60824824212587536</v>
      </c>
      <c r="F825" s="5">
        <v>5.8419600000000003</v>
      </c>
      <c r="G825" s="6">
        <v>5.9785029999999999</v>
      </c>
      <c r="H825" s="6">
        <v>1.6995711100000002</v>
      </c>
      <c r="I825" s="14">
        <f t="shared" si="193"/>
        <v>0.28428038089133689</v>
      </c>
    </row>
    <row r="826" spans="1:9" x14ac:dyDescent="0.25">
      <c r="A826" s="172" t="s">
        <v>18</v>
      </c>
      <c r="B826" s="4">
        <v>5.3734799999999998</v>
      </c>
      <c r="C826" s="7">
        <v>5.3734799999999998</v>
      </c>
      <c r="D826" s="7">
        <v>3.5375539799999998</v>
      </c>
      <c r="E826" s="53">
        <f t="shared" si="191"/>
        <v>0.65833574890015412</v>
      </c>
      <c r="F826" s="59" t="s">
        <v>19</v>
      </c>
      <c r="G826" s="60" t="s">
        <v>19</v>
      </c>
      <c r="H826" s="60" t="s">
        <v>19</v>
      </c>
      <c r="I826" s="14" t="s">
        <v>19</v>
      </c>
    </row>
    <row r="827" spans="1:9" x14ac:dyDescent="0.25">
      <c r="A827" s="169" t="s">
        <v>224</v>
      </c>
      <c r="B827" s="4">
        <v>0.35524</v>
      </c>
      <c r="C827" s="7">
        <v>0.35524</v>
      </c>
      <c r="D827" s="7">
        <v>0</v>
      </c>
      <c r="E827" s="53">
        <f t="shared" si="191"/>
        <v>0</v>
      </c>
      <c r="F827" s="59" t="s">
        <v>19</v>
      </c>
      <c r="G827" s="60" t="s">
        <v>19</v>
      </c>
      <c r="H827" s="60" t="s">
        <v>19</v>
      </c>
      <c r="I827" s="14" t="s">
        <v>19</v>
      </c>
    </row>
    <row r="828" spans="1:9" x14ac:dyDescent="0.25">
      <c r="A828" s="169" t="s">
        <v>23</v>
      </c>
      <c r="B828" s="4">
        <v>37.924917999999998</v>
      </c>
      <c r="C828" s="7">
        <v>37.924917999999998</v>
      </c>
      <c r="D828" s="7">
        <v>24.987430639999999</v>
      </c>
      <c r="E828" s="53">
        <f>D828/C828</f>
        <v>0.65886577895830922</v>
      </c>
      <c r="F828" s="59" t="s">
        <v>19</v>
      </c>
      <c r="G828" s="60" t="s">
        <v>19</v>
      </c>
      <c r="H828" s="60" t="s">
        <v>19</v>
      </c>
      <c r="I828" s="14" t="s">
        <v>19</v>
      </c>
    </row>
    <row r="829" spans="1:9" x14ac:dyDescent="0.25">
      <c r="A829" s="169" t="s">
        <v>31</v>
      </c>
      <c r="B829" s="4">
        <v>3.6794289999999998</v>
      </c>
      <c r="C829" s="7">
        <v>3.608479</v>
      </c>
      <c r="D829" s="7">
        <v>2.3418305699999999</v>
      </c>
      <c r="E829" s="53">
        <f t="shared" ref="E829:E831" si="194">D829/C829</f>
        <v>0.64897996358022314</v>
      </c>
      <c r="F829" s="59">
        <v>0.119604</v>
      </c>
      <c r="G829" s="60">
        <v>0.190554</v>
      </c>
      <c r="H829" s="60">
        <v>0.13910655999999999</v>
      </c>
      <c r="I829" s="14">
        <f t="shared" ref="I829:I831" si="195">H829/G829</f>
        <v>0.73001123041237648</v>
      </c>
    </row>
    <row r="830" spans="1:9" x14ac:dyDescent="0.25">
      <c r="A830" s="171" t="s">
        <v>17</v>
      </c>
      <c r="B830" s="4">
        <v>4.1017229999999998</v>
      </c>
      <c r="C830" s="7">
        <v>4.0132219999999998</v>
      </c>
      <c r="D830" s="7">
        <v>2.5092271200000003</v>
      </c>
      <c r="E830" s="53">
        <f t="shared" si="194"/>
        <v>0.62524004901797114</v>
      </c>
      <c r="F830" s="59">
        <v>0.23183000000000001</v>
      </c>
      <c r="G830" s="60">
        <v>0.39533099999999999</v>
      </c>
      <c r="H830" s="60">
        <v>0.23582048999999999</v>
      </c>
      <c r="I830" s="14">
        <f t="shared" si="195"/>
        <v>0.59651403507440603</v>
      </c>
    </row>
    <row r="831" spans="1:9" x14ac:dyDescent="0.25">
      <c r="A831" s="171" t="s">
        <v>78</v>
      </c>
      <c r="B831" s="4">
        <v>5.9452410000000002</v>
      </c>
      <c r="C831" s="7">
        <v>6.9112650000000002</v>
      </c>
      <c r="D831" s="7">
        <v>4.1375744599999997</v>
      </c>
      <c r="E831" s="53">
        <f t="shared" si="194"/>
        <v>0.59867107685785448</v>
      </c>
      <c r="F831" s="59">
        <v>0.36710799999999999</v>
      </c>
      <c r="G831" s="60">
        <v>0.60888600000000004</v>
      </c>
      <c r="H831" s="60">
        <v>0.51106596000000004</v>
      </c>
      <c r="I831" s="14">
        <f t="shared" si="195"/>
        <v>0.83934588740749505</v>
      </c>
    </row>
    <row r="832" spans="1:9" ht="15.75" thickBot="1" x14ac:dyDescent="0.3">
      <c r="A832" s="173" t="s">
        <v>34</v>
      </c>
      <c r="B832" s="41">
        <v>3765.31005</v>
      </c>
      <c r="C832" s="42">
        <v>3682.62399</v>
      </c>
      <c r="D832" s="42">
        <v>2537.8634680599998</v>
      </c>
      <c r="E832" s="54">
        <f>D832/C832</f>
        <v>0.68914542319592065</v>
      </c>
      <c r="F832" s="203" t="s">
        <v>19</v>
      </c>
      <c r="G832" s="204" t="s">
        <v>19</v>
      </c>
      <c r="H832" s="204" t="s">
        <v>19</v>
      </c>
      <c r="I832" s="190" t="s">
        <v>19</v>
      </c>
    </row>
    <row r="833" spans="1:9" ht="15.75" thickBot="1" x14ac:dyDescent="0.3">
      <c r="A833" s="182" t="s">
        <v>137</v>
      </c>
      <c r="B833" s="194">
        <f>SUM(B834:B875)</f>
        <v>5669.4491000000025</v>
      </c>
      <c r="C833" s="195">
        <f t="shared" ref="C833:D833" si="196">SUM(C834:C875)</f>
        <v>5683.2589510000025</v>
      </c>
      <c r="D833" s="195">
        <f t="shared" si="196"/>
        <v>3097.0221221700012</v>
      </c>
      <c r="E833" s="196">
        <f>D833/C833</f>
        <v>0.54493771071702835</v>
      </c>
      <c r="F833" s="198">
        <f>SUM(F834:F875)</f>
        <v>2971.4554219999995</v>
      </c>
      <c r="G833" s="197">
        <f t="shared" ref="G833:H833" si="197">SUM(G834:G875)</f>
        <v>3105.6760909999998</v>
      </c>
      <c r="H833" s="197">
        <f t="shared" si="197"/>
        <v>2157.3501111199998</v>
      </c>
      <c r="I833" s="196">
        <f>H833/G833</f>
        <v>0.694647493140649</v>
      </c>
    </row>
    <row r="834" spans="1:9" x14ac:dyDescent="0.25">
      <c r="A834" s="183" t="s">
        <v>225</v>
      </c>
      <c r="B834" s="39">
        <v>5.6905789999999996</v>
      </c>
      <c r="C834" s="40">
        <v>5.6905789999999996</v>
      </c>
      <c r="D834" s="40">
        <v>3.2272687200000001</v>
      </c>
      <c r="E834" s="21">
        <f>D834/C834</f>
        <v>0.56712484265660845</v>
      </c>
      <c r="F834" s="33">
        <v>4.4223049999999997</v>
      </c>
      <c r="G834" s="34">
        <v>5.2223050000000004</v>
      </c>
      <c r="H834" s="34">
        <v>3.6324330899999997</v>
      </c>
      <c r="I834" s="21">
        <f>H834/G834</f>
        <v>0.69556126844372346</v>
      </c>
    </row>
    <row r="835" spans="1:9" x14ac:dyDescent="0.25">
      <c r="A835" s="184" t="s">
        <v>226</v>
      </c>
      <c r="B835" s="4">
        <v>48.962665999999999</v>
      </c>
      <c r="C835" s="7">
        <v>48.679116</v>
      </c>
      <c r="D835" s="7">
        <v>19.526474409999999</v>
      </c>
      <c r="E835" s="14">
        <f>D835/C835</f>
        <v>0.40112631482461591</v>
      </c>
      <c r="F835" s="35">
        <v>33.284913000000003</v>
      </c>
      <c r="G835" s="36">
        <v>127.584913</v>
      </c>
      <c r="H835" s="36">
        <v>40.650505130000006</v>
      </c>
      <c r="I835" s="14">
        <f>H835/G835</f>
        <v>0.31861529842482245</v>
      </c>
    </row>
    <row r="836" spans="1:9" x14ac:dyDescent="0.25">
      <c r="A836" s="184" t="s">
        <v>227</v>
      </c>
      <c r="B836" s="4">
        <v>22.5</v>
      </c>
      <c r="C836" s="7">
        <v>22.43</v>
      </c>
      <c r="D836" s="7">
        <v>12.350905710000001</v>
      </c>
      <c r="E836" s="14">
        <f t="shared" ref="E836:E839" si="198">D836/C836</f>
        <v>0.55064225189478377</v>
      </c>
      <c r="F836" s="35">
        <v>3.3</v>
      </c>
      <c r="G836" s="36">
        <v>3.3</v>
      </c>
      <c r="H836" s="36">
        <v>1.1259072299999999</v>
      </c>
      <c r="I836" s="14">
        <f t="shared" ref="I836:I843" si="199">H836/G836</f>
        <v>0.34118400909090907</v>
      </c>
    </row>
    <row r="837" spans="1:9" x14ac:dyDescent="0.25">
      <c r="A837" s="184" t="s">
        <v>228</v>
      </c>
      <c r="B837" s="4">
        <v>13.779985</v>
      </c>
      <c r="C837" s="7">
        <v>13.779985</v>
      </c>
      <c r="D837" s="7">
        <v>8.8822407800000001</v>
      </c>
      <c r="E837" s="14">
        <f t="shared" si="198"/>
        <v>0.64457550425490306</v>
      </c>
      <c r="F837" s="35">
        <v>2.3329010000000001</v>
      </c>
      <c r="G837" s="36">
        <v>2.3329010000000001</v>
      </c>
      <c r="H837" s="36">
        <v>1.43715971</v>
      </c>
      <c r="I837" s="14">
        <f t="shared" si="199"/>
        <v>0.61603973336202433</v>
      </c>
    </row>
    <row r="838" spans="1:9" x14ac:dyDescent="0.25">
      <c r="A838" s="184" t="s">
        <v>229</v>
      </c>
      <c r="B838" s="4">
        <v>39.614564000000001</v>
      </c>
      <c r="C838" s="7">
        <v>41.265320000000003</v>
      </c>
      <c r="D838" s="7">
        <v>25.272092860000001</v>
      </c>
      <c r="E838" s="14">
        <f t="shared" si="198"/>
        <v>0.61242934405936988</v>
      </c>
      <c r="F838" s="35">
        <v>6.706747</v>
      </c>
      <c r="G838" s="36">
        <v>9.4997790000000002</v>
      </c>
      <c r="H838" s="36">
        <v>4.2149050599999995</v>
      </c>
      <c r="I838" s="14">
        <f t="shared" si="199"/>
        <v>0.4436845383455762</v>
      </c>
    </row>
    <row r="839" spans="1:9" x14ac:dyDescent="0.25">
      <c r="A839" s="184" t="s">
        <v>198</v>
      </c>
      <c r="B839" s="4">
        <v>4620.8759460000001</v>
      </c>
      <c r="C839" s="7">
        <v>4620.606076</v>
      </c>
      <c r="D839" s="7">
        <v>2459.5588481700001</v>
      </c>
      <c r="E839" s="14">
        <f t="shared" si="198"/>
        <v>0.53230221484260543</v>
      </c>
      <c r="F839" s="35">
        <v>345.07249999999999</v>
      </c>
      <c r="G839" s="36">
        <v>345.34237000000002</v>
      </c>
      <c r="H839" s="36">
        <v>132.23938234000016</v>
      </c>
      <c r="I839" s="14">
        <f t="shared" si="199"/>
        <v>0.38292255404397718</v>
      </c>
    </row>
    <row r="840" spans="1:9" x14ac:dyDescent="0.25">
      <c r="A840" s="184" t="s">
        <v>293</v>
      </c>
      <c r="B840" s="5" t="s">
        <v>19</v>
      </c>
      <c r="C840" s="6" t="s">
        <v>19</v>
      </c>
      <c r="D840" s="6" t="s">
        <v>19</v>
      </c>
      <c r="E840" s="14" t="s">
        <v>19</v>
      </c>
      <c r="F840" s="35">
        <v>1614.7735170000001</v>
      </c>
      <c r="G840" s="36">
        <v>1614.7735170000001</v>
      </c>
      <c r="H840" s="36">
        <v>1345.4546825999998</v>
      </c>
      <c r="I840" s="14">
        <f t="shared" si="199"/>
        <v>0.8332157224745963</v>
      </c>
    </row>
    <row r="841" spans="1:9" x14ac:dyDescent="0.25">
      <c r="A841" s="184" t="s">
        <v>230</v>
      </c>
      <c r="B841" s="4">
        <v>16.950521999999999</v>
      </c>
      <c r="C841" s="7">
        <v>18.265021000000001</v>
      </c>
      <c r="D841" s="7">
        <v>8.7464774700000003</v>
      </c>
      <c r="E841" s="14">
        <f t="shared" ref="E841:E875" si="200">D841/C841</f>
        <v>0.4788649008396979</v>
      </c>
      <c r="F841" s="35">
        <v>23.725235000000001</v>
      </c>
      <c r="G841" s="36">
        <v>23.725235000000001</v>
      </c>
      <c r="H841" s="36">
        <v>3.9434913100000002</v>
      </c>
      <c r="I841" s="14">
        <f t="shared" si="199"/>
        <v>0.16621505793304051</v>
      </c>
    </row>
    <row r="842" spans="1:9" ht="15" customHeight="1" x14ac:dyDescent="0.25">
      <c r="A842" s="184" t="s">
        <v>283</v>
      </c>
      <c r="B842" s="5">
        <v>4.3428000000000004</v>
      </c>
      <c r="C842" s="7">
        <v>4.1528</v>
      </c>
      <c r="D842" s="7">
        <v>2.1180585199999999</v>
      </c>
      <c r="E842" s="14">
        <f t="shared" si="200"/>
        <v>0.51003142939703328</v>
      </c>
      <c r="F842" s="59">
        <v>2.4470000000000001</v>
      </c>
      <c r="G842" s="60">
        <v>2.637</v>
      </c>
      <c r="H842" s="60">
        <v>1.73783449</v>
      </c>
      <c r="I842" s="14">
        <f t="shared" si="199"/>
        <v>0.65901952597648839</v>
      </c>
    </row>
    <row r="843" spans="1:9" x14ac:dyDescent="0.25">
      <c r="A843" s="184" t="s">
        <v>231</v>
      </c>
      <c r="B843" s="4">
        <v>9.0597019999999997</v>
      </c>
      <c r="C843" s="7">
        <v>9.5153970000000001</v>
      </c>
      <c r="D843" s="7">
        <v>6.0591488799999995</v>
      </c>
      <c r="E843" s="14">
        <f t="shared" si="200"/>
        <v>0.63677310363403639</v>
      </c>
      <c r="F843" s="35">
        <v>0.19934499999999999</v>
      </c>
      <c r="G843" s="36">
        <v>0.24365000000000001</v>
      </c>
      <c r="H843" s="36">
        <v>0.15845542999999998</v>
      </c>
      <c r="I843" s="14">
        <f t="shared" si="199"/>
        <v>0.65034036527806272</v>
      </c>
    </row>
    <row r="844" spans="1:9" x14ac:dyDescent="0.25">
      <c r="A844" s="184" t="s">
        <v>232</v>
      </c>
      <c r="B844" s="4">
        <v>1.463379</v>
      </c>
      <c r="C844" s="7">
        <v>1.6683220000000001</v>
      </c>
      <c r="D844" s="7">
        <v>0.99904271999999994</v>
      </c>
      <c r="E844" s="14">
        <f t="shared" si="200"/>
        <v>0.59883087317676076</v>
      </c>
      <c r="F844" s="59" t="s">
        <v>19</v>
      </c>
      <c r="G844" s="60" t="s">
        <v>19</v>
      </c>
      <c r="H844" s="60" t="s">
        <v>19</v>
      </c>
      <c r="I844" s="14" t="s">
        <v>19</v>
      </c>
    </row>
    <row r="845" spans="1:9" x14ac:dyDescent="0.25">
      <c r="A845" s="184" t="s">
        <v>56</v>
      </c>
      <c r="B845" s="4">
        <v>20.755649999999999</v>
      </c>
      <c r="C845" s="7">
        <v>20.566984000000001</v>
      </c>
      <c r="D845" s="7">
        <v>11.3974989</v>
      </c>
      <c r="E845" s="14">
        <f t="shared" si="200"/>
        <v>0.55416481580381449</v>
      </c>
      <c r="F845" s="35">
        <v>392.74621000000002</v>
      </c>
      <c r="G845" s="36">
        <v>392.464876</v>
      </c>
      <c r="H845" s="36">
        <v>274.62649518000001</v>
      </c>
      <c r="I845" s="14">
        <f t="shared" ref="I845:I874" si="201">H845/G845</f>
        <v>0.69974795701208181</v>
      </c>
    </row>
    <row r="846" spans="1:9" x14ac:dyDescent="0.25">
      <c r="A846" s="184" t="s">
        <v>233</v>
      </c>
      <c r="B846" s="4">
        <v>7.1596900000000003</v>
      </c>
      <c r="C846" s="7">
        <v>7.1596900000000003</v>
      </c>
      <c r="D846" s="7">
        <v>4.2842378300000004</v>
      </c>
      <c r="E846" s="14">
        <f t="shared" si="200"/>
        <v>0.5983831464770123</v>
      </c>
      <c r="F846" s="35">
        <v>4.0625</v>
      </c>
      <c r="G846" s="36">
        <v>4.0625</v>
      </c>
      <c r="H846" s="36">
        <v>2.1828219100000004</v>
      </c>
      <c r="I846" s="14">
        <f t="shared" si="201"/>
        <v>0.53731000861538469</v>
      </c>
    </row>
    <row r="847" spans="1:9" x14ac:dyDescent="0.25">
      <c r="A847" s="184" t="s">
        <v>288</v>
      </c>
      <c r="B847" s="4">
        <v>7.6153529999999998</v>
      </c>
      <c r="C847" s="7">
        <v>7.6153529999999998</v>
      </c>
      <c r="D847" s="7">
        <v>4.7255265899999994</v>
      </c>
      <c r="E847" s="14">
        <f t="shared" si="200"/>
        <v>0.62052626976057434</v>
      </c>
      <c r="F847" s="35">
        <v>0.200293</v>
      </c>
      <c r="G847" s="36">
        <v>0.200293</v>
      </c>
      <c r="H847" s="36">
        <v>2.651674E-2</v>
      </c>
      <c r="I847" s="14">
        <f t="shared" si="201"/>
        <v>0.1323897490176891</v>
      </c>
    </row>
    <row r="848" spans="1:9" x14ac:dyDescent="0.25">
      <c r="A848" s="184" t="s">
        <v>289</v>
      </c>
      <c r="B848" s="4">
        <v>12.784651</v>
      </c>
      <c r="C848" s="7">
        <v>12.784651</v>
      </c>
      <c r="D848" s="7">
        <v>8.1628467100000002</v>
      </c>
      <c r="E848" s="14">
        <f t="shared" si="200"/>
        <v>0.63848803616148775</v>
      </c>
      <c r="F848" s="35">
        <v>3.0137079999999998</v>
      </c>
      <c r="G848" s="36">
        <v>7.4329330000000002</v>
      </c>
      <c r="H848" s="36">
        <v>2.9372797000000004</v>
      </c>
      <c r="I848" s="14">
        <f t="shared" si="201"/>
        <v>0.39517101795482351</v>
      </c>
    </row>
    <row r="849" spans="1:9" x14ac:dyDescent="0.25">
      <c r="A849" s="184" t="s">
        <v>236</v>
      </c>
      <c r="B849" s="4">
        <v>9.3171510000000008</v>
      </c>
      <c r="C849" s="7">
        <v>9.5921509999999994</v>
      </c>
      <c r="D849" s="7">
        <v>5.3716470199999993</v>
      </c>
      <c r="E849" s="14">
        <f t="shared" si="200"/>
        <v>0.56000442653582072</v>
      </c>
      <c r="F849" s="5">
        <v>2.5</v>
      </c>
      <c r="G849" s="6">
        <v>11.0085</v>
      </c>
      <c r="H849" s="6">
        <v>0.93512790000000001</v>
      </c>
      <c r="I849" s="14">
        <f t="shared" si="201"/>
        <v>8.4945987191715491E-2</v>
      </c>
    </row>
    <row r="850" spans="1:9" x14ac:dyDescent="0.25">
      <c r="A850" s="184" t="s">
        <v>237</v>
      </c>
      <c r="B850" s="4">
        <v>4.4675200000000004</v>
      </c>
      <c r="C850" s="7">
        <v>4.5384289999999998</v>
      </c>
      <c r="D850" s="7">
        <v>2.49759194</v>
      </c>
      <c r="E850" s="14">
        <f t="shared" si="200"/>
        <v>0.55032081365600305</v>
      </c>
      <c r="F850" s="35">
        <v>2.7</v>
      </c>
      <c r="G850" s="36">
        <v>2.7749999999999999</v>
      </c>
      <c r="H850" s="36">
        <v>1.3002370600000002</v>
      </c>
      <c r="I850" s="14">
        <f t="shared" si="201"/>
        <v>0.46855389549549559</v>
      </c>
    </row>
    <row r="851" spans="1:9" x14ac:dyDescent="0.25">
      <c r="A851" s="184" t="s">
        <v>98</v>
      </c>
      <c r="B851" s="4">
        <v>2.1328260000000001</v>
      </c>
      <c r="C851" s="7">
        <v>2.1328260000000001</v>
      </c>
      <c r="D851" s="7">
        <v>1.1710105</v>
      </c>
      <c r="E851" s="14">
        <f t="shared" si="200"/>
        <v>0.54904174086399915</v>
      </c>
      <c r="F851" s="59">
        <v>1.2</v>
      </c>
      <c r="G851" s="60">
        <v>1.2</v>
      </c>
      <c r="H851" s="60">
        <v>0.11444982000000001</v>
      </c>
      <c r="I851" s="14">
        <f t="shared" si="201"/>
        <v>9.5374850000000011E-2</v>
      </c>
    </row>
    <row r="852" spans="1:9" x14ac:dyDescent="0.25">
      <c r="A852" s="184" t="s">
        <v>238</v>
      </c>
      <c r="B852" s="4">
        <v>12.5564</v>
      </c>
      <c r="C852" s="7">
        <v>12.321227</v>
      </c>
      <c r="D852" s="7">
        <v>8.3097321300000004</v>
      </c>
      <c r="E852" s="14">
        <f t="shared" si="200"/>
        <v>0.67442407562168927</v>
      </c>
      <c r="F852" s="35">
        <v>4.2336499999999999</v>
      </c>
      <c r="G852" s="36">
        <v>4.4688230000000004</v>
      </c>
      <c r="H852" s="36">
        <v>2.8767539900000001</v>
      </c>
      <c r="I852" s="14">
        <f t="shared" si="201"/>
        <v>0.64373862871722598</v>
      </c>
    </row>
    <row r="853" spans="1:9" ht="15.75" thickBot="1" x14ac:dyDescent="0.3">
      <c r="A853" s="185" t="s">
        <v>239</v>
      </c>
      <c r="B853" s="43">
        <v>7.1837770000000001</v>
      </c>
      <c r="C853" s="44">
        <v>7.1837770000000001</v>
      </c>
      <c r="D853" s="44">
        <v>4.5463113000000002</v>
      </c>
      <c r="E853" s="22">
        <f t="shared" si="200"/>
        <v>0.63285807730390298</v>
      </c>
      <c r="F853" s="37">
        <v>43.186466000000003</v>
      </c>
      <c r="G853" s="38">
        <v>43.418841</v>
      </c>
      <c r="H853" s="38">
        <v>34.162362600000002</v>
      </c>
      <c r="I853" s="22">
        <f t="shared" si="201"/>
        <v>0.78680963870039744</v>
      </c>
    </row>
    <row r="854" spans="1:9" x14ac:dyDescent="0.25">
      <c r="A854" s="183" t="s">
        <v>240</v>
      </c>
      <c r="B854" s="39">
        <v>4.8720150000000002</v>
      </c>
      <c r="C854" s="40">
        <v>4.8720150000000002</v>
      </c>
      <c r="D854" s="40">
        <v>2.80186929</v>
      </c>
      <c r="E854" s="21">
        <f t="shared" si="200"/>
        <v>0.57509455328031622</v>
      </c>
      <c r="F854" s="33">
        <v>0.36768499999999998</v>
      </c>
      <c r="G854" s="34">
        <v>0.36768499999999998</v>
      </c>
      <c r="H854" s="34">
        <v>0.22226103</v>
      </c>
      <c r="I854" s="21">
        <f t="shared" si="201"/>
        <v>0.6044876184777731</v>
      </c>
    </row>
    <row r="855" spans="1:9" x14ac:dyDescent="0.25">
      <c r="A855" s="184" t="s">
        <v>241</v>
      </c>
      <c r="B855" s="4">
        <v>6.9094439999999997</v>
      </c>
      <c r="C855" s="7">
        <v>7.6633769999999997</v>
      </c>
      <c r="D855" s="7">
        <v>4.3251467799999999</v>
      </c>
      <c r="E855" s="14">
        <f t="shared" si="200"/>
        <v>0.56439175313964063</v>
      </c>
      <c r="F855" s="5">
        <v>2.0001000000000002</v>
      </c>
      <c r="G855" s="6">
        <v>2.1951000000000001</v>
      </c>
      <c r="H855" s="6">
        <v>1.3647525900000002</v>
      </c>
      <c r="I855" s="14">
        <f t="shared" si="201"/>
        <v>0.6217268416017494</v>
      </c>
    </row>
    <row r="856" spans="1:9" x14ac:dyDescent="0.25">
      <c r="A856" s="184" t="s">
        <v>242</v>
      </c>
      <c r="B856" s="4">
        <v>22.861941000000002</v>
      </c>
      <c r="C856" s="7">
        <v>25.249703</v>
      </c>
      <c r="D856" s="7">
        <v>17.68984936</v>
      </c>
      <c r="E856" s="14">
        <f t="shared" si="200"/>
        <v>0.70059633414301947</v>
      </c>
      <c r="F856" s="35">
        <v>41.125042999999998</v>
      </c>
      <c r="G856" s="36">
        <v>41.125042999999998</v>
      </c>
      <c r="H856" s="36">
        <v>17.510892629999997</v>
      </c>
      <c r="I856" s="14">
        <f t="shared" si="201"/>
        <v>0.42579633606705281</v>
      </c>
    </row>
    <row r="857" spans="1:9" x14ac:dyDescent="0.25">
      <c r="A857" s="184" t="s">
        <v>277</v>
      </c>
      <c r="B857" s="4">
        <v>17.118752000000001</v>
      </c>
      <c r="C857" s="7">
        <v>17.109836999999999</v>
      </c>
      <c r="D857" s="7">
        <v>9.7774047700000004</v>
      </c>
      <c r="E857" s="14">
        <f t="shared" si="200"/>
        <v>0.57144932298303019</v>
      </c>
      <c r="F857" s="35">
        <v>37.010848000000003</v>
      </c>
      <c r="G857" s="36">
        <v>37.019762999999998</v>
      </c>
      <c r="H857" s="36">
        <v>22.344501829999999</v>
      </c>
      <c r="I857" s="14">
        <f t="shared" si="201"/>
        <v>0.6035830599455756</v>
      </c>
    </row>
    <row r="858" spans="1:9" x14ac:dyDescent="0.25">
      <c r="A858" s="184" t="s">
        <v>243</v>
      </c>
      <c r="B858" s="4">
        <v>4.4555049999999996</v>
      </c>
      <c r="C858" s="7">
        <v>9.6190239999999996</v>
      </c>
      <c r="D858" s="7">
        <v>3.8810613700000003</v>
      </c>
      <c r="E858" s="14">
        <f t="shared" si="200"/>
        <v>0.40347766779664967</v>
      </c>
      <c r="F858" s="5">
        <v>0.25273600000000002</v>
      </c>
      <c r="G858" s="6">
        <v>3.8991259999999999</v>
      </c>
      <c r="H858" s="6">
        <v>2.4146907099999999</v>
      </c>
      <c r="I858" s="14">
        <f t="shared" si="201"/>
        <v>0.61929024863520699</v>
      </c>
    </row>
    <row r="859" spans="1:9" x14ac:dyDescent="0.25">
      <c r="A859" s="184" t="s">
        <v>244</v>
      </c>
      <c r="B859" s="4">
        <v>62.383422000000003</v>
      </c>
      <c r="C859" s="7">
        <v>62.276017000000003</v>
      </c>
      <c r="D859" s="7">
        <v>40.388700700000001</v>
      </c>
      <c r="E859" s="14">
        <f t="shared" si="200"/>
        <v>0.64854341439337715</v>
      </c>
      <c r="F859" s="5">
        <v>2.0704099999999999</v>
      </c>
      <c r="G859" s="6">
        <v>2.1778149999999998</v>
      </c>
      <c r="H859" s="6">
        <v>1.0772086599999999</v>
      </c>
      <c r="I859" s="14">
        <f t="shared" si="201"/>
        <v>0.4946281754878169</v>
      </c>
    </row>
    <row r="860" spans="1:9" x14ac:dyDescent="0.25">
      <c r="A860" s="184" t="s">
        <v>245</v>
      </c>
      <c r="B860" s="4">
        <v>3.3769779999999998</v>
      </c>
      <c r="C860" s="7">
        <v>3.3769779999999998</v>
      </c>
      <c r="D860" s="7">
        <v>2.18182243</v>
      </c>
      <c r="E860" s="14">
        <f t="shared" si="200"/>
        <v>0.64608725019825419</v>
      </c>
      <c r="F860" s="35">
        <v>1.658631</v>
      </c>
      <c r="G860" s="36">
        <v>1.658631</v>
      </c>
      <c r="H860" s="36">
        <v>0.34176463000000001</v>
      </c>
      <c r="I860" s="14">
        <f t="shared" si="201"/>
        <v>0.20605223826155428</v>
      </c>
    </row>
    <row r="861" spans="1:9" x14ac:dyDescent="0.25">
      <c r="A861" s="226" t="s">
        <v>246</v>
      </c>
      <c r="B861" s="4">
        <v>13.696975</v>
      </c>
      <c r="C861" s="7">
        <v>13.696975</v>
      </c>
      <c r="D861" s="7">
        <v>7.3549986600000006</v>
      </c>
      <c r="E861" s="14">
        <f t="shared" si="200"/>
        <v>0.53697978276225233</v>
      </c>
      <c r="F861" s="35">
        <v>0.55002499999999999</v>
      </c>
      <c r="G861" s="36">
        <v>0.55002499999999999</v>
      </c>
      <c r="H861" s="36">
        <v>0.31115778999999999</v>
      </c>
      <c r="I861" s="14">
        <f t="shared" si="201"/>
        <v>0.56571572201263576</v>
      </c>
    </row>
    <row r="862" spans="1:9" x14ac:dyDescent="0.25">
      <c r="A862" s="184" t="s">
        <v>247</v>
      </c>
      <c r="B862" s="4">
        <v>9.8053039999999996</v>
      </c>
      <c r="C862" s="7">
        <v>9.4056250000000006</v>
      </c>
      <c r="D862" s="7">
        <v>5.9851650799999998</v>
      </c>
      <c r="E862" s="14">
        <f t="shared" si="200"/>
        <v>0.63633890145524619</v>
      </c>
      <c r="F862" s="5">
        <v>23.847643999999999</v>
      </c>
      <c r="G862" s="6">
        <v>24.051323</v>
      </c>
      <c r="H862" s="6">
        <v>15.7014046</v>
      </c>
      <c r="I862" s="14">
        <f t="shared" si="201"/>
        <v>0.65282914374398449</v>
      </c>
    </row>
    <row r="863" spans="1:9" x14ac:dyDescent="0.25">
      <c r="A863" s="227" t="s">
        <v>248</v>
      </c>
      <c r="B863" s="4">
        <v>4.3254289999999997</v>
      </c>
      <c r="C863" s="7">
        <v>4.3254289999999997</v>
      </c>
      <c r="D863" s="7">
        <v>2.5351958199999998</v>
      </c>
      <c r="E863" s="14">
        <f t="shared" si="200"/>
        <v>0.58611430681211041</v>
      </c>
      <c r="F863" s="35">
        <v>17.314406999999999</v>
      </c>
      <c r="G863" s="36">
        <v>17.574187999999999</v>
      </c>
      <c r="H863" s="36">
        <v>8.0622490199999994</v>
      </c>
      <c r="I863" s="14">
        <f t="shared" si="201"/>
        <v>0.4587551367949404</v>
      </c>
    </row>
    <row r="864" spans="1:9" x14ac:dyDescent="0.25">
      <c r="A864" s="227" t="s">
        <v>290</v>
      </c>
      <c r="B864" s="4">
        <v>52.504841999999996</v>
      </c>
      <c r="C864" s="7">
        <v>42.718881000000003</v>
      </c>
      <c r="D864" s="7">
        <v>30.630937120000002</v>
      </c>
      <c r="E864" s="14">
        <f t="shared" si="200"/>
        <v>0.71703510024057049</v>
      </c>
      <c r="F864" s="35">
        <v>233.59449599999999</v>
      </c>
      <c r="G864" s="36">
        <v>247.25983500000001</v>
      </c>
      <c r="H864" s="36">
        <v>189.68738368000001</v>
      </c>
      <c r="I864" s="14">
        <f t="shared" si="201"/>
        <v>0.76715809375186228</v>
      </c>
    </row>
    <row r="865" spans="1:9" x14ac:dyDescent="0.25">
      <c r="A865" s="184" t="s">
        <v>249</v>
      </c>
      <c r="B865" s="4">
        <v>18.655569</v>
      </c>
      <c r="C865" s="7">
        <v>18.652607</v>
      </c>
      <c r="D865" s="7">
        <v>12.80210962</v>
      </c>
      <c r="E865" s="14">
        <f t="shared" si="200"/>
        <v>0.68634425311164282</v>
      </c>
      <c r="F865" s="35">
        <v>10.669945999999999</v>
      </c>
      <c r="G865" s="36">
        <v>10.672908</v>
      </c>
      <c r="H865" s="36">
        <v>9.7459988600000003</v>
      </c>
      <c r="I865" s="14">
        <f t="shared" si="201"/>
        <v>0.91315308442647503</v>
      </c>
    </row>
    <row r="866" spans="1:9" x14ac:dyDescent="0.25">
      <c r="A866" s="184" t="s">
        <v>250</v>
      </c>
      <c r="B866" s="4">
        <v>2.869132</v>
      </c>
      <c r="C866" s="7">
        <v>2.868166</v>
      </c>
      <c r="D866" s="7">
        <v>1.55175617</v>
      </c>
      <c r="E866" s="14">
        <f t="shared" si="200"/>
        <v>0.54102732198903414</v>
      </c>
      <c r="F866" s="59">
        <v>0.05</v>
      </c>
      <c r="G866" s="60">
        <v>5.0965999999999997E-2</v>
      </c>
      <c r="H866" s="60">
        <v>5.0687510000000005E-2</v>
      </c>
      <c r="I866" s="14">
        <f t="shared" si="201"/>
        <v>0.99453576894400209</v>
      </c>
    </row>
    <row r="867" spans="1:9" x14ac:dyDescent="0.25">
      <c r="A867" s="184" t="s">
        <v>251</v>
      </c>
      <c r="B867" s="4">
        <v>49.964652999999998</v>
      </c>
      <c r="C867" s="7">
        <v>50.864652999999997</v>
      </c>
      <c r="D867" s="7">
        <v>32.272797140000002</v>
      </c>
      <c r="E867" s="14">
        <f t="shared" si="200"/>
        <v>0.63448377677913192</v>
      </c>
      <c r="F867" s="35">
        <v>33.881103000000003</v>
      </c>
      <c r="G867" s="36">
        <v>33.881103000000003</v>
      </c>
      <c r="H867" s="36">
        <v>9.5724920200000003</v>
      </c>
      <c r="I867" s="14">
        <f t="shared" si="201"/>
        <v>0.28253188864601014</v>
      </c>
    </row>
    <row r="868" spans="1:9" x14ac:dyDescent="0.25">
      <c r="A868" s="184" t="s">
        <v>291</v>
      </c>
      <c r="B868" s="5">
        <v>2.9260830000000002</v>
      </c>
      <c r="C868" s="6">
        <v>2.606325</v>
      </c>
      <c r="D868" s="6">
        <v>1.1030465</v>
      </c>
      <c r="E868" s="14">
        <f t="shared" si="200"/>
        <v>0.42321909201653674</v>
      </c>
      <c r="F868" s="59">
        <v>2.0739169999999998</v>
      </c>
      <c r="G868" s="60">
        <v>2.0739169999999998</v>
      </c>
      <c r="H868" s="60">
        <v>1.2443519999999999</v>
      </c>
      <c r="I868" s="14">
        <f t="shared" si="201"/>
        <v>0.60000086792287255</v>
      </c>
    </row>
    <row r="869" spans="1:9" x14ac:dyDescent="0.25">
      <c r="A869" s="184" t="s">
        <v>292</v>
      </c>
      <c r="B869" s="5">
        <v>3.0764999999999998</v>
      </c>
      <c r="C869" s="6">
        <v>3.0764999999999998</v>
      </c>
      <c r="D869" s="6">
        <v>0</v>
      </c>
      <c r="E869" s="14">
        <f t="shared" si="200"/>
        <v>0</v>
      </c>
      <c r="F869" s="59">
        <v>0.32350000000000001</v>
      </c>
      <c r="G869" s="60">
        <v>0.32350000000000001</v>
      </c>
      <c r="H869" s="60">
        <v>0</v>
      </c>
      <c r="I869" s="14">
        <f t="shared" si="201"/>
        <v>0</v>
      </c>
    </row>
    <row r="870" spans="1:9" x14ac:dyDescent="0.25">
      <c r="A870" s="184" t="s">
        <v>252</v>
      </c>
      <c r="B870" s="4">
        <v>86.938258000000005</v>
      </c>
      <c r="C870" s="7">
        <v>95.172241</v>
      </c>
      <c r="D870" s="7">
        <v>58.086598860000002</v>
      </c>
      <c r="E870" s="14">
        <f t="shared" si="200"/>
        <v>0.61033131351819281</v>
      </c>
      <c r="F870" s="35">
        <v>5.7386080000000002</v>
      </c>
      <c r="G870" s="36">
        <v>5.7386080000000002</v>
      </c>
      <c r="H870" s="36">
        <v>1.3371136799999999</v>
      </c>
      <c r="I870" s="14">
        <f t="shared" si="201"/>
        <v>0.23300313943729906</v>
      </c>
    </row>
    <row r="871" spans="1:9" x14ac:dyDescent="0.25">
      <c r="A871" s="184" t="s">
        <v>253</v>
      </c>
      <c r="B871" s="4">
        <v>290.51776000000001</v>
      </c>
      <c r="C871" s="7">
        <v>290.51776000000001</v>
      </c>
      <c r="D871" s="7">
        <v>182.27047453999998</v>
      </c>
      <c r="E871" s="14">
        <f t="shared" si="200"/>
        <v>0.62739873300689075</v>
      </c>
      <c r="F871" s="35">
        <v>60.01</v>
      </c>
      <c r="G871" s="36">
        <v>61.352682999999999</v>
      </c>
      <c r="H871" s="36">
        <v>17.320780379999999</v>
      </c>
      <c r="I871" s="14">
        <f t="shared" si="201"/>
        <v>0.28231496216718016</v>
      </c>
    </row>
    <row r="872" spans="1:9" x14ac:dyDescent="0.25">
      <c r="A872" s="184" t="s">
        <v>299</v>
      </c>
      <c r="B872" s="4">
        <v>9.6818340000000003</v>
      </c>
      <c r="C872" s="7">
        <v>9.1469310000000004</v>
      </c>
      <c r="D872" s="7">
        <v>5.3249404</v>
      </c>
      <c r="E872" s="14">
        <f t="shared" si="200"/>
        <v>0.58215596028875694</v>
      </c>
      <c r="F872" s="35">
        <v>0.22849900000000001</v>
      </c>
      <c r="G872" s="36">
        <v>0.76340200000000003</v>
      </c>
      <c r="H872" s="36">
        <v>0.65162980000000004</v>
      </c>
      <c r="I872" s="14">
        <f t="shared" si="201"/>
        <v>0.85358670792059754</v>
      </c>
    </row>
    <row r="873" spans="1:9" x14ac:dyDescent="0.25">
      <c r="A873" s="184" t="s">
        <v>255</v>
      </c>
      <c r="B873" s="4">
        <v>28.626643999999999</v>
      </c>
      <c r="C873" s="7">
        <v>28.626643999999999</v>
      </c>
      <c r="D873" s="7">
        <v>17.524766600000003</v>
      </c>
      <c r="E873" s="14">
        <f t="shared" si="200"/>
        <v>0.61218376139375619</v>
      </c>
      <c r="F873" s="35">
        <v>0.97</v>
      </c>
      <c r="G873" s="36">
        <v>0.97</v>
      </c>
      <c r="H873" s="36">
        <v>0.42742371000000001</v>
      </c>
      <c r="I873" s="14">
        <f t="shared" si="201"/>
        <v>0.44064300000000001</v>
      </c>
    </row>
    <row r="874" spans="1:9" x14ac:dyDescent="0.25">
      <c r="A874" s="184" t="s">
        <v>256</v>
      </c>
      <c r="B874" s="4">
        <v>106.18210000000001</v>
      </c>
      <c r="C874" s="7">
        <v>110.97875999999999</v>
      </c>
      <c r="D874" s="7">
        <v>61.043542700000003</v>
      </c>
      <c r="E874" s="14">
        <f t="shared" si="200"/>
        <v>0.55004707837788069</v>
      </c>
      <c r="F874" s="35">
        <v>7.210534</v>
      </c>
      <c r="G874" s="36">
        <v>9.8770340000000001</v>
      </c>
      <c r="H874" s="36">
        <v>4.2045647000000006</v>
      </c>
      <c r="I874" s="14">
        <f t="shared" si="201"/>
        <v>0.42569102222387822</v>
      </c>
    </row>
    <row r="875" spans="1:9" ht="15.75" thickBot="1" x14ac:dyDescent="0.3">
      <c r="A875" s="185" t="s">
        <v>76</v>
      </c>
      <c r="B875" s="43">
        <v>0.48679899999999998</v>
      </c>
      <c r="C875" s="44">
        <v>0.48679899999999998</v>
      </c>
      <c r="D875" s="44">
        <v>0.28297709999999998</v>
      </c>
      <c r="E875" s="22">
        <f t="shared" si="200"/>
        <v>0.58130172822869397</v>
      </c>
      <c r="F875" s="228">
        <v>0.4</v>
      </c>
      <c r="G875" s="229">
        <v>0.4</v>
      </c>
      <c r="H875" s="229">
        <v>0</v>
      </c>
      <c r="I875" s="22">
        <f>H875/G875</f>
        <v>0</v>
      </c>
    </row>
    <row r="876" spans="1:9" ht="15.75" thickBot="1" x14ac:dyDescent="0.3">
      <c r="A876" s="220" t="s">
        <v>286</v>
      </c>
      <c r="B876" s="221">
        <f>SUM(B877:B892)</f>
        <v>989.77857800000004</v>
      </c>
      <c r="C876" s="222">
        <f t="shared" ref="C876:D876" si="202">SUM(C877:C892)</f>
        <v>1002.9947709999999</v>
      </c>
      <c r="D876" s="222">
        <f t="shared" si="202"/>
        <v>537.69526499999995</v>
      </c>
      <c r="E876" s="223">
        <f>D876/C876</f>
        <v>0.53608979881710672</v>
      </c>
      <c r="F876" s="224">
        <f>SUM(F877:F892)</f>
        <v>834.32792599999993</v>
      </c>
      <c r="G876" s="225">
        <f t="shared" ref="G876:H876" si="203">SUM(G877:G892)</f>
        <v>879.81243999999992</v>
      </c>
      <c r="H876" s="225">
        <f t="shared" si="203"/>
        <v>256.83924074999999</v>
      </c>
      <c r="I876" s="223">
        <f>H876/G876</f>
        <v>0.29192499341109568</v>
      </c>
    </row>
    <row r="877" spans="1:9" x14ac:dyDescent="0.25">
      <c r="A877" s="174" t="s">
        <v>269</v>
      </c>
      <c r="B877" s="45">
        <v>207.332617</v>
      </c>
      <c r="C877" s="46">
        <v>206.89623399999999</v>
      </c>
      <c r="D877" s="46">
        <v>112.80412899</v>
      </c>
      <c r="E877" s="56">
        <f t="shared" ref="E877:E892" si="204">D877/C877</f>
        <v>0.54522079406239943</v>
      </c>
      <c r="F877" s="191">
        <v>28.183817999999999</v>
      </c>
      <c r="G877" s="192">
        <v>28.620201000000002</v>
      </c>
      <c r="H877" s="192">
        <v>9.9292591199999993</v>
      </c>
      <c r="I877" s="193">
        <f t="shared" ref="I877" si="205">H877/G877</f>
        <v>0.34693184439899633</v>
      </c>
    </row>
    <row r="878" spans="1:9" x14ac:dyDescent="0.25">
      <c r="A878" s="174" t="s">
        <v>257</v>
      </c>
      <c r="B878" s="45">
        <v>54.095967000000002</v>
      </c>
      <c r="C878" s="46">
        <v>53.505333999999998</v>
      </c>
      <c r="D878" s="46">
        <v>31.79814253</v>
      </c>
      <c r="E878" s="53">
        <f t="shared" si="204"/>
        <v>0.5942985521779941</v>
      </c>
      <c r="F878" s="191">
        <v>29.9832</v>
      </c>
      <c r="G878" s="192">
        <v>30.543832999999999</v>
      </c>
      <c r="H878" s="192">
        <v>23.166056050000002</v>
      </c>
      <c r="I878" s="193">
        <f>H878/G878</f>
        <v>0.75845281271672749</v>
      </c>
    </row>
    <row r="879" spans="1:9" x14ac:dyDescent="0.25">
      <c r="A879" s="169" t="s">
        <v>50</v>
      </c>
      <c r="B879" s="4">
        <v>0.89079900000000001</v>
      </c>
      <c r="C879" s="7">
        <v>0.89079900000000001</v>
      </c>
      <c r="D879" s="7">
        <v>0.21122792999999998</v>
      </c>
      <c r="E879" s="53">
        <f t="shared" si="204"/>
        <v>0.23712187597875611</v>
      </c>
      <c r="F879" s="59" t="s">
        <v>19</v>
      </c>
      <c r="G879" s="60" t="s">
        <v>19</v>
      </c>
      <c r="H879" s="60" t="s">
        <v>19</v>
      </c>
      <c r="I879" s="14" t="s">
        <v>19</v>
      </c>
    </row>
    <row r="880" spans="1:9" x14ac:dyDescent="0.25">
      <c r="A880" s="169" t="s">
        <v>258</v>
      </c>
      <c r="B880" s="4">
        <v>37.399543000000001</v>
      </c>
      <c r="C880" s="7">
        <v>37.399543000000001</v>
      </c>
      <c r="D880" s="7">
        <v>21.96875863</v>
      </c>
      <c r="E880" s="53">
        <f t="shared" si="204"/>
        <v>0.58740714104447744</v>
      </c>
      <c r="F880" s="35">
        <v>16.561254999999999</v>
      </c>
      <c r="G880" s="36">
        <v>16.425353999999999</v>
      </c>
      <c r="H880" s="36">
        <v>6.3294018599999999</v>
      </c>
      <c r="I880" s="14">
        <f t="shared" ref="I880:I883" si="206">H880/G880</f>
        <v>0.38534340629736202</v>
      </c>
    </row>
    <row r="881" spans="1:9" x14ac:dyDescent="0.25">
      <c r="A881" s="169" t="s">
        <v>54</v>
      </c>
      <c r="B881" s="4">
        <v>133.813106</v>
      </c>
      <c r="C881" s="7">
        <v>144.92693299999999</v>
      </c>
      <c r="D881" s="7">
        <v>79.127590920000003</v>
      </c>
      <c r="E881" s="53">
        <f t="shared" si="204"/>
        <v>0.54598264989158374</v>
      </c>
      <c r="F881" s="35">
        <v>187.75339299999999</v>
      </c>
      <c r="G881" s="36">
        <v>193.20955900000001</v>
      </c>
      <c r="H881" s="36">
        <v>75.741071969999993</v>
      </c>
      <c r="I881" s="14">
        <f t="shared" si="206"/>
        <v>0.39201513818475198</v>
      </c>
    </row>
    <row r="882" spans="1:9" x14ac:dyDescent="0.25">
      <c r="A882" s="169" t="s">
        <v>259</v>
      </c>
      <c r="B882" s="4">
        <v>8.4538960000000003</v>
      </c>
      <c r="C882" s="7">
        <v>7.9825730000000004</v>
      </c>
      <c r="D882" s="7">
        <v>3.7355352799999997</v>
      </c>
      <c r="E882" s="53">
        <f t="shared" si="204"/>
        <v>0.46796130520823292</v>
      </c>
      <c r="F882" s="35">
        <v>77.292663000000005</v>
      </c>
      <c r="G882" s="36">
        <v>77.433881</v>
      </c>
      <c r="H882" s="36">
        <v>51.898260819999997</v>
      </c>
      <c r="I882" s="14">
        <f t="shared" si="206"/>
        <v>0.67022678121996748</v>
      </c>
    </row>
    <row r="883" spans="1:9" x14ac:dyDescent="0.25">
      <c r="A883" s="169" t="s">
        <v>260</v>
      </c>
      <c r="B883" s="25">
        <v>1.3389340000000001</v>
      </c>
      <c r="C883" s="26">
        <v>1.3389340000000001</v>
      </c>
      <c r="D883" s="26">
        <v>0.62456084999999995</v>
      </c>
      <c r="E883" s="53">
        <f t="shared" si="204"/>
        <v>0.46646126694818407</v>
      </c>
      <c r="F883" s="25">
        <v>0.27900000000000003</v>
      </c>
      <c r="G883" s="26">
        <v>0.27900000000000003</v>
      </c>
      <c r="H883" s="26">
        <v>0.14546673000000002</v>
      </c>
      <c r="I883" s="14">
        <f t="shared" si="206"/>
        <v>0.52138612903225812</v>
      </c>
    </row>
    <row r="884" spans="1:9" x14ac:dyDescent="0.25">
      <c r="A884" s="169" t="s">
        <v>270</v>
      </c>
      <c r="B884" s="25">
        <v>2.9946999999999999</v>
      </c>
      <c r="C884" s="26">
        <v>2.9946999999999999</v>
      </c>
      <c r="D884" s="26">
        <v>1.48578623</v>
      </c>
      <c r="E884" s="53">
        <f t="shared" si="204"/>
        <v>0.496138588172438</v>
      </c>
      <c r="F884" s="71" t="s">
        <v>19</v>
      </c>
      <c r="G884" s="72" t="s">
        <v>19</v>
      </c>
      <c r="H884" s="72" t="s">
        <v>19</v>
      </c>
      <c r="I884" s="14" t="s">
        <v>19</v>
      </c>
    </row>
    <row r="885" spans="1:9" x14ac:dyDescent="0.25">
      <c r="A885" s="169" t="s">
        <v>271</v>
      </c>
      <c r="B885" s="25">
        <v>149.72724700000001</v>
      </c>
      <c r="C885" s="26">
        <v>149.72724700000001</v>
      </c>
      <c r="D885" s="26">
        <v>58.689450310000005</v>
      </c>
      <c r="E885" s="53">
        <f t="shared" si="204"/>
        <v>0.3919757524827796</v>
      </c>
      <c r="F885" s="205">
        <v>185.49471199999999</v>
      </c>
      <c r="G885" s="206">
        <v>185.49471199999999</v>
      </c>
      <c r="H885" s="206">
        <v>37.831044609999999</v>
      </c>
      <c r="I885" s="14">
        <f t="shared" ref="I885:I892" si="207">H885/G885</f>
        <v>0.20394675515062663</v>
      </c>
    </row>
    <row r="886" spans="1:9" x14ac:dyDescent="0.25">
      <c r="A886" s="169" t="s">
        <v>261</v>
      </c>
      <c r="B886" s="4">
        <v>8.1997180000000007</v>
      </c>
      <c r="C886" s="7">
        <v>7.8068090000000003</v>
      </c>
      <c r="D886" s="7">
        <v>4.7965514000000002</v>
      </c>
      <c r="E886" s="53">
        <f t="shared" si="204"/>
        <v>0.614406142125419</v>
      </c>
      <c r="F886" s="35">
        <v>7.9877840000000004</v>
      </c>
      <c r="G886" s="36">
        <v>8.3806930000000008</v>
      </c>
      <c r="H886" s="36">
        <v>6.5058766800000001</v>
      </c>
      <c r="I886" s="14">
        <f t="shared" si="207"/>
        <v>0.77629340198954899</v>
      </c>
    </row>
    <row r="887" spans="1:9" x14ac:dyDescent="0.25">
      <c r="A887" s="169" t="s">
        <v>284</v>
      </c>
      <c r="B887" s="4">
        <v>62.51</v>
      </c>
      <c r="C887" s="7">
        <v>62.466799999999999</v>
      </c>
      <c r="D887" s="7">
        <v>25.325586999999999</v>
      </c>
      <c r="E887" s="53">
        <f t="shared" si="204"/>
        <v>0.40542475362912778</v>
      </c>
      <c r="F887" s="35">
        <v>268.41350899999998</v>
      </c>
      <c r="G887" s="36">
        <v>295.99895900000001</v>
      </c>
      <c r="H887" s="36">
        <v>26.989173000000001</v>
      </c>
      <c r="I887" s="14">
        <f t="shared" si="207"/>
        <v>9.1179959183572662E-2</v>
      </c>
    </row>
    <row r="888" spans="1:9" x14ac:dyDescent="0.25">
      <c r="A888" s="169" t="s">
        <v>96</v>
      </c>
      <c r="B888" s="4">
        <v>130.75391200000001</v>
      </c>
      <c r="C888" s="7">
        <v>142.61120399999999</v>
      </c>
      <c r="D888" s="7">
        <v>88.549502469999993</v>
      </c>
      <c r="E888" s="53">
        <f t="shared" si="204"/>
        <v>0.62091546797403097</v>
      </c>
      <c r="F888" s="35">
        <v>6.4237219999999997</v>
      </c>
      <c r="G888" s="36">
        <v>9.5664300000000004</v>
      </c>
      <c r="H888" s="36">
        <v>1.6196544399999999</v>
      </c>
      <c r="I888" s="14">
        <f t="shared" si="207"/>
        <v>0.1693060462471371</v>
      </c>
    </row>
    <row r="889" spans="1:9" x14ac:dyDescent="0.25">
      <c r="A889" s="169" t="s">
        <v>81</v>
      </c>
      <c r="B889" s="4">
        <v>111.71040000000001</v>
      </c>
      <c r="C889" s="7">
        <v>110.99039999999999</v>
      </c>
      <c r="D889" s="7">
        <v>66.853407849999996</v>
      </c>
      <c r="E889" s="53">
        <f t="shared" si="204"/>
        <v>0.60233504744554489</v>
      </c>
      <c r="F889" s="35">
        <v>3.8921999999999999</v>
      </c>
      <c r="G889" s="36">
        <v>4.6121999999999996</v>
      </c>
      <c r="H889" s="36">
        <v>0.37736154</v>
      </c>
      <c r="I889" s="14">
        <f t="shared" si="207"/>
        <v>8.181812150383766E-2</v>
      </c>
    </row>
    <row r="890" spans="1:9" x14ac:dyDescent="0.25">
      <c r="A890" s="169" t="s">
        <v>77</v>
      </c>
      <c r="B890" s="4">
        <v>27.018794</v>
      </c>
      <c r="C890" s="7">
        <v>26.940335000000001</v>
      </c>
      <c r="D890" s="7">
        <v>12.671129909999999</v>
      </c>
      <c r="E890" s="53">
        <f t="shared" si="204"/>
        <v>0.47034047312329258</v>
      </c>
      <c r="F890" s="35">
        <v>9.9732059999999993</v>
      </c>
      <c r="G890" s="36">
        <v>9.9932060000000007</v>
      </c>
      <c r="H890" s="36">
        <v>4.22236192</v>
      </c>
      <c r="I890" s="14">
        <f t="shared" si="207"/>
        <v>0.4225232542989707</v>
      </c>
    </row>
    <row r="891" spans="1:9" x14ac:dyDescent="0.25">
      <c r="A891" s="169" t="s">
        <v>262</v>
      </c>
      <c r="B891" s="4">
        <v>4.9959709999999999</v>
      </c>
      <c r="C891" s="7">
        <v>4.9744859999999997</v>
      </c>
      <c r="D891" s="7">
        <v>3.1717584599999999</v>
      </c>
      <c r="E891" s="53">
        <f t="shared" si="204"/>
        <v>0.63760526414186314</v>
      </c>
      <c r="F891" s="35">
        <v>1.4520599999999999</v>
      </c>
      <c r="G891" s="36">
        <v>1.4735450000000001</v>
      </c>
      <c r="H891" s="36">
        <v>0.46615899</v>
      </c>
      <c r="I891" s="14">
        <f t="shared" si="207"/>
        <v>0.31635205575669556</v>
      </c>
    </row>
    <row r="892" spans="1:9" ht="15.75" thickBot="1" x14ac:dyDescent="0.3">
      <c r="A892" s="169" t="s">
        <v>263</v>
      </c>
      <c r="B892" s="41">
        <v>48.542974000000001</v>
      </c>
      <c r="C892" s="42">
        <v>41.542439999999999</v>
      </c>
      <c r="D892" s="42">
        <v>25.882146239999997</v>
      </c>
      <c r="E892" s="54">
        <f t="shared" si="204"/>
        <v>0.62302903344146365</v>
      </c>
      <c r="F892" s="199">
        <v>10.637404</v>
      </c>
      <c r="G892" s="200">
        <v>17.780867000000001</v>
      </c>
      <c r="H892" s="200">
        <v>11.61809302</v>
      </c>
      <c r="I892" s="190">
        <f t="shared" si="207"/>
        <v>0.65340419114545989</v>
      </c>
    </row>
    <row r="893" spans="1:9" ht="15.75" thickBot="1" x14ac:dyDescent="0.3">
      <c r="A893" s="27" t="s">
        <v>287</v>
      </c>
      <c r="B893" s="194">
        <f>SUM(B894:B901)</f>
        <v>655.10598700000003</v>
      </c>
      <c r="C893" s="195">
        <f t="shared" ref="C893:D893" si="208">SUM(C894:C901)</f>
        <v>657.45214999999996</v>
      </c>
      <c r="D893" s="195">
        <f t="shared" si="208"/>
        <v>427.29922933999995</v>
      </c>
      <c r="E893" s="196">
        <f>D893/C893</f>
        <v>0.64993205869050696</v>
      </c>
      <c r="F893" s="198">
        <f>SUM(F894:F901)</f>
        <v>2475.9225489999999</v>
      </c>
      <c r="G893" s="197">
        <f t="shared" ref="G893:H893" si="209">SUM(G894:G901)</f>
        <v>2476.7643860000003</v>
      </c>
      <c r="H893" s="197">
        <f t="shared" si="209"/>
        <v>1987.8307099699998</v>
      </c>
      <c r="I893" s="196">
        <f>H893/G893</f>
        <v>0.80259176900567708</v>
      </c>
    </row>
    <row r="894" spans="1:9" x14ac:dyDescent="0.25">
      <c r="A894" s="169" t="s">
        <v>264</v>
      </c>
      <c r="B894" s="45">
        <v>20.573</v>
      </c>
      <c r="C894" s="46">
        <v>20.527794</v>
      </c>
      <c r="D894" s="46">
        <v>11.61018193</v>
      </c>
      <c r="E894" s="56">
        <f t="shared" ref="E894:E901" si="210">D894/C894</f>
        <v>0.56558351715727462</v>
      </c>
      <c r="F894" s="201">
        <v>1.5</v>
      </c>
      <c r="G894" s="202">
        <v>1.5452060000000001</v>
      </c>
      <c r="H894" s="202">
        <v>0.77238241000000007</v>
      </c>
      <c r="I894" s="193">
        <f t="shared" ref="I894:I895" si="211">H894/G894</f>
        <v>0.49985724233532619</v>
      </c>
    </row>
    <row r="895" spans="1:9" x14ac:dyDescent="0.25">
      <c r="A895" s="169" t="s">
        <v>194</v>
      </c>
      <c r="B895" s="4">
        <v>6.6068290000000003</v>
      </c>
      <c r="C895" s="7">
        <v>6.5948289999999998</v>
      </c>
      <c r="D895" s="7">
        <v>3.2551257400000004</v>
      </c>
      <c r="E895" s="53">
        <f t="shared" si="210"/>
        <v>0.49358758809364134</v>
      </c>
      <c r="F895" s="5">
        <v>0.96389400000000003</v>
      </c>
      <c r="G895" s="6">
        <v>0.96389400000000003</v>
      </c>
      <c r="H895" s="6">
        <v>5.7937800000000001E-3</v>
      </c>
      <c r="I895" s="14">
        <f t="shared" si="211"/>
        <v>6.0108061674831468E-3</v>
      </c>
    </row>
    <row r="896" spans="1:9" x14ac:dyDescent="0.25">
      <c r="A896" s="169" t="s">
        <v>265</v>
      </c>
      <c r="B896" s="4">
        <v>24.41047</v>
      </c>
      <c r="C896" s="7">
        <v>24.320070000000001</v>
      </c>
      <c r="D896" s="7">
        <v>12.21388099</v>
      </c>
      <c r="E896" s="53">
        <f t="shared" si="210"/>
        <v>0.50221405571612254</v>
      </c>
      <c r="F896" s="5">
        <v>47.988819999999997</v>
      </c>
      <c r="G896" s="6">
        <v>48.079219999999999</v>
      </c>
      <c r="H896" s="6">
        <v>29.550175579999998</v>
      </c>
      <c r="I896" s="14">
        <f>H896/G896</f>
        <v>0.61461428825176445</v>
      </c>
    </row>
    <row r="897" spans="1:9" x14ac:dyDescent="0.25">
      <c r="A897" s="176" t="s">
        <v>266</v>
      </c>
      <c r="B897" s="4">
        <v>9.4709000000000003</v>
      </c>
      <c r="C897" s="7">
        <v>11.9709</v>
      </c>
      <c r="D897" s="7">
        <v>6.4129017800000003</v>
      </c>
      <c r="E897" s="53">
        <f t="shared" si="210"/>
        <v>0.53570757253005208</v>
      </c>
      <c r="F897" s="5">
        <v>5.5</v>
      </c>
      <c r="G897" s="6">
        <v>6.2</v>
      </c>
      <c r="H897" s="6">
        <v>0.48206477000000003</v>
      </c>
      <c r="I897" s="14">
        <f>H897/G897</f>
        <v>7.7752382258064523E-2</v>
      </c>
    </row>
    <row r="898" spans="1:9" x14ac:dyDescent="0.25">
      <c r="A898" s="176" t="s">
        <v>272</v>
      </c>
      <c r="B898" s="4">
        <v>330.5899</v>
      </c>
      <c r="C898" s="7">
        <v>330.5899</v>
      </c>
      <c r="D898" s="7">
        <v>190.56265500000001</v>
      </c>
      <c r="E898" s="53">
        <f t="shared" si="210"/>
        <v>0.57643217472766106</v>
      </c>
      <c r="F898" s="5">
        <v>1673.1657</v>
      </c>
      <c r="G898" s="6">
        <v>1673.1657</v>
      </c>
      <c r="H898" s="6">
        <v>1306.148964</v>
      </c>
      <c r="I898" s="14">
        <f t="shared" ref="I898:I899" si="212">H898/G898</f>
        <v>0.78064531444793539</v>
      </c>
    </row>
    <row r="899" spans="1:9" x14ac:dyDescent="0.25">
      <c r="A899" s="176" t="s">
        <v>273</v>
      </c>
      <c r="B899" s="4">
        <v>251.415131</v>
      </c>
      <c r="C899" s="7">
        <v>251.415131</v>
      </c>
      <c r="D899" s="7">
        <v>196.94915599999999</v>
      </c>
      <c r="E899" s="53">
        <f t="shared" si="210"/>
        <v>0.78336238243353773</v>
      </c>
      <c r="F899" s="5">
        <v>743.42366500000003</v>
      </c>
      <c r="G899" s="6">
        <v>743.42366500000003</v>
      </c>
      <c r="H899" s="6">
        <v>648.44864500000006</v>
      </c>
      <c r="I899" s="14">
        <f t="shared" si="212"/>
        <v>0.87224643972020988</v>
      </c>
    </row>
    <row r="900" spans="1:9" x14ac:dyDescent="0.25">
      <c r="A900" s="177" t="s">
        <v>267</v>
      </c>
      <c r="B900" s="4">
        <v>6.3026299999999997</v>
      </c>
      <c r="C900" s="7">
        <v>6.2963990000000001</v>
      </c>
      <c r="D900" s="7">
        <v>2.9274912999999998</v>
      </c>
      <c r="E900" s="53">
        <f t="shared" si="210"/>
        <v>0.46494691648353287</v>
      </c>
      <c r="F900" s="5">
        <v>9.7369999999999998E-2</v>
      </c>
      <c r="G900" s="6">
        <v>0.103601</v>
      </c>
      <c r="H900" s="6">
        <v>4.4192919999999997E-2</v>
      </c>
      <c r="I900" s="14">
        <f>H900/G900</f>
        <v>0.42656846941631837</v>
      </c>
    </row>
    <row r="901" spans="1:9" ht="15.75" thickBot="1" x14ac:dyDescent="0.3">
      <c r="A901" s="178" t="s">
        <v>268</v>
      </c>
      <c r="B901" s="43">
        <v>5.7371270000000001</v>
      </c>
      <c r="C901" s="44">
        <v>5.7371270000000001</v>
      </c>
      <c r="D901" s="44">
        <v>3.3678366</v>
      </c>
      <c r="E901" s="55">
        <f t="shared" si="210"/>
        <v>0.58702493425716384</v>
      </c>
      <c r="F901" s="37">
        <v>3.2831000000000001</v>
      </c>
      <c r="G901" s="38">
        <v>3.2831000000000001</v>
      </c>
      <c r="H901" s="38">
        <v>2.3784915099999999</v>
      </c>
      <c r="I901" s="24">
        <f t="shared" ref="I901" si="213">H901/G901</f>
        <v>0.72446514270049645</v>
      </c>
    </row>
    <row r="902" spans="1:9" x14ac:dyDescent="0.25">
      <c r="A902" s="254" t="s">
        <v>201</v>
      </c>
      <c r="B902" s="254"/>
      <c r="C902" s="254"/>
      <c r="D902" s="254"/>
      <c r="E902" s="254"/>
      <c r="F902" s="254"/>
      <c r="G902" s="254"/>
      <c r="H902" s="254"/>
      <c r="I902" s="254"/>
    </row>
    <row r="903" spans="1:9" x14ac:dyDescent="0.25">
      <c r="A903" s="238" t="s">
        <v>203</v>
      </c>
      <c r="B903" s="239"/>
      <c r="C903" s="239"/>
      <c r="D903" s="239"/>
      <c r="E903" s="239"/>
      <c r="F903" s="239"/>
      <c r="G903" s="239"/>
      <c r="H903" s="239"/>
      <c r="I903" s="239"/>
    </row>
    <row r="904" spans="1:9" x14ac:dyDescent="0.25">
      <c r="A904" s="255"/>
      <c r="B904" s="255"/>
      <c r="C904" s="255"/>
      <c r="D904" s="255"/>
      <c r="E904" s="255"/>
      <c r="F904" s="255"/>
      <c r="G904" s="255"/>
      <c r="H904" s="255"/>
      <c r="I904" s="255"/>
    </row>
    <row r="905" spans="1:9" x14ac:dyDescent="0.25">
      <c r="A905" s="244" t="s">
        <v>0</v>
      </c>
      <c r="B905" s="244"/>
      <c r="C905" s="244"/>
      <c r="D905" s="244"/>
      <c r="E905" s="244"/>
      <c r="F905" s="244"/>
      <c r="G905" s="244"/>
      <c r="H905" s="244"/>
      <c r="I905" s="244"/>
    </row>
    <row r="906" spans="1:9" x14ac:dyDescent="0.25">
      <c r="A906" s="244" t="s">
        <v>1</v>
      </c>
      <c r="B906" s="244"/>
      <c r="C906" s="244"/>
      <c r="D906" s="244"/>
      <c r="E906" s="244"/>
      <c r="F906" s="244"/>
      <c r="G906" s="244"/>
      <c r="H906" s="244"/>
      <c r="I906" s="244"/>
    </row>
    <row r="907" spans="1:9" x14ac:dyDescent="0.25">
      <c r="A907" s="245" t="s">
        <v>200</v>
      </c>
      <c r="B907" s="245"/>
      <c r="C907" s="245"/>
      <c r="D907" s="245"/>
      <c r="E907" s="245"/>
      <c r="F907" s="245"/>
      <c r="G907" s="245"/>
      <c r="H907" s="245"/>
      <c r="I907" s="245"/>
    </row>
    <row r="908" spans="1:9" x14ac:dyDescent="0.25">
      <c r="A908" s="245" t="s">
        <v>274</v>
      </c>
      <c r="B908" s="245"/>
      <c r="C908" s="245"/>
      <c r="D908" s="245"/>
      <c r="E908" s="245"/>
      <c r="F908" s="245"/>
      <c r="G908" s="245"/>
      <c r="H908" s="245"/>
      <c r="I908" s="245"/>
    </row>
    <row r="909" spans="1:9" x14ac:dyDescent="0.25">
      <c r="A909" s="245" t="s">
        <v>303</v>
      </c>
      <c r="B909" s="245"/>
      <c r="C909" s="245"/>
      <c r="D909" s="245"/>
      <c r="E909" s="245"/>
      <c r="F909" s="245"/>
      <c r="G909" s="245"/>
      <c r="H909" s="245"/>
      <c r="I909" s="245"/>
    </row>
    <row r="910" spans="1:9" x14ac:dyDescent="0.25">
      <c r="A910" s="246" t="s">
        <v>2</v>
      </c>
      <c r="B910" s="246"/>
      <c r="C910" s="246"/>
      <c r="D910" s="246"/>
      <c r="E910" s="246"/>
      <c r="F910" s="246"/>
      <c r="G910" s="246"/>
      <c r="H910" s="246"/>
      <c r="I910" s="246"/>
    </row>
    <row r="911" spans="1:9" ht="15.75" thickBot="1" x14ac:dyDescent="0.3">
      <c r="A911" s="253"/>
      <c r="B911" s="253"/>
      <c r="C911" s="253"/>
      <c r="D911" s="253"/>
      <c r="E911" s="253"/>
      <c r="F911" s="253"/>
      <c r="G911" s="253"/>
      <c r="H911" s="253"/>
      <c r="I911" s="253"/>
    </row>
    <row r="912" spans="1:9" x14ac:dyDescent="0.25">
      <c r="A912" s="247" t="s">
        <v>3</v>
      </c>
      <c r="B912" s="249" t="s">
        <v>4</v>
      </c>
      <c r="C912" s="250"/>
      <c r="D912" s="250"/>
      <c r="E912" s="251"/>
      <c r="F912" s="249" t="s">
        <v>5</v>
      </c>
      <c r="G912" s="250"/>
      <c r="H912" s="250"/>
      <c r="I912" s="252"/>
    </row>
    <row r="913" spans="1:9" ht="30.75" thickBot="1" x14ac:dyDescent="0.3">
      <c r="A913" s="248"/>
      <c r="B913" s="207" t="s">
        <v>6</v>
      </c>
      <c r="C913" s="208" t="s">
        <v>7</v>
      </c>
      <c r="D913" s="208" t="s">
        <v>8</v>
      </c>
      <c r="E913" s="209" t="s">
        <v>9</v>
      </c>
      <c r="F913" s="210" t="s">
        <v>6</v>
      </c>
      <c r="G913" s="208" t="s">
        <v>7</v>
      </c>
      <c r="H913" s="208" t="s">
        <v>8</v>
      </c>
      <c r="I913" s="211" t="s">
        <v>9</v>
      </c>
    </row>
    <row r="914" spans="1:9" ht="15.75" thickBot="1" x14ac:dyDescent="0.3">
      <c r="A914" s="68" t="s">
        <v>91</v>
      </c>
      <c r="B914" s="213">
        <f>B916+B946+B989+B1006</f>
        <v>16762.121198000001</v>
      </c>
      <c r="C914" s="214">
        <f t="shared" ref="C914:D914" si="214">C916+C946+C989+C1006</f>
        <v>16681.890818</v>
      </c>
      <c r="D914" s="214">
        <f t="shared" si="214"/>
        <v>11448.189848130001</v>
      </c>
      <c r="E914" s="215">
        <f>D914/C914</f>
        <v>0.68626452319045517</v>
      </c>
      <c r="F914" s="187">
        <f>F916+F946+F989+F1006</f>
        <v>8532.6303919999991</v>
      </c>
      <c r="G914" s="188">
        <f t="shared" ref="G914:H914" si="215">G916+G946+G989+G1006</f>
        <v>8749.8523549999991</v>
      </c>
      <c r="H914" s="188">
        <f t="shared" si="215"/>
        <v>6579.2989398900008</v>
      </c>
      <c r="I914" s="189">
        <f>H914/G914</f>
        <v>0.75193256673986486</v>
      </c>
    </row>
    <row r="915" spans="1:9" ht="15.75" thickBot="1" x14ac:dyDescent="0.3">
      <c r="A915" s="231" t="s">
        <v>10</v>
      </c>
      <c r="B915" s="232">
        <f>B916+B946+B989+B1006-B990-B997-B998-B1011-B1012</f>
        <v>15820.061603000002</v>
      </c>
      <c r="C915" s="233">
        <f t="shared" ref="C915:D915" si="216">C916+C946+C989+C1006-C990-C997-C998-C1011-C1012</f>
        <v>15740.267605999999</v>
      </c>
      <c r="D915" s="233">
        <f t="shared" si="216"/>
        <v>10814.948517250001</v>
      </c>
      <c r="E915" s="234">
        <f>D915/C915</f>
        <v>0.68708797003727395</v>
      </c>
      <c r="F915" s="235">
        <f>F916+F946+F989+F1006-F953-F990-F998-F1011-F1012</f>
        <v>4287.5889799999986</v>
      </c>
      <c r="G915" s="235">
        <f t="shared" ref="G915:H915" si="217">G916+G946+G989+G1006-G953-G990-G998-G1011-G1012</f>
        <v>4504.3745600000002</v>
      </c>
      <c r="H915" s="235">
        <f t="shared" si="217"/>
        <v>2840.2367843600005</v>
      </c>
      <c r="I915" s="236">
        <f>H915/G915</f>
        <v>0.63055075605435451</v>
      </c>
    </row>
    <row r="916" spans="1:9" ht="15.75" thickBot="1" x14ac:dyDescent="0.3">
      <c r="A916" s="70" t="s">
        <v>11</v>
      </c>
      <c r="B916" s="216">
        <f>SUM(B917:B945)</f>
        <v>9447.7875329999988</v>
      </c>
      <c r="C916" s="62">
        <f>SUM(C917:C945)</f>
        <v>9328.2639099999997</v>
      </c>
      <c r="D916" s="62">
        <f>SUM(D917:D945)</f>
        <v>6827.6836494500003</v>
      </c>
      <c r="E916" s="217">
        <f>D916/C916</f>
        <v>0.73193508624157277</v>
      </c>
      <c r="F916" s="12">
        <f>SUM(F917:F945)</f>
        <v>2250.9244950000002</v>
      </c>
      <c r="G916" s="13">
        <f>SUM(G917:G945)</f>
        <v>2261.6412859999996</v>
      </c>
      <c r="H916" s="13">
        <f>SUM(H917:H945)</f>
        <v>1505.75316284</v>
      </c>
      <c r="I916" s="20">
        <f>H916/G916</f>
        <v>0.66577895095959982</v>
      </c>
    </row>
    <row r="917" spans="1:9" x14ac:dyDescent="0.25">
      <c r="A917" s="168" t="s">
        <v>13</v>
      </c>
      <c r="B917" s="39">
        <v>135.02112399999999</v>
      </c>
      <c r="C917" s="40">
        <v>178.14101400000001</v>
      </c>
      <c r="D917" s="40">
        <v>138.08019211000001</v>
      </c>
      <c r="E917" s="52">
        <f>D917/C917</f>
        <v>0.77511735792634484</v>
      </c>
      <c r="F917" s="33">
        <v>8.9343920000000008</v>
      </c>
      <c r="G917" s="34">
        <v>22.444573999999999</v>
      </c>
      <c r="H917" s="34">
        <v>13.573637769999999</v>
      </c>
      <c r="I917" s="21">
        <f>H917/G917</f>
        <v>0.60476254840033938</v>
      </c>
    </row>
    <row r="918" spans="1:9" x14ac:dyDescent="0.25">
      <c r="A918" s="169" t="s">
        <v>15</v>
      </c>
      <c r="B918" s="4">
        <v>146.739915</v>
      </c>
      <c r="C918" s="7">
        <v>161.75348199999999</v>
      </c>
      <c r="D918" s="7">
        <v>82.817284329999993</v>
      </c>
      <c r="E918" s="53">
        <f>D918/C918</f>
        <v>0.5119969184341886</v>
      </c>
      <c r="F918" s="35">
        <v>4.1927849999999998</v>
      </c>
      <c r="G918" s="36">
        <v>6.1954510000000003</v>
      </c>
      <c r="H918" s="36">
        <v>3.7913120299999998</v>
      </c>
      <c r="I918" s="14">
        <f>H918/G918</f>
        <v>0.61195093464543582</v>
      </c>
    </row>
    <row r="919" spans="1:9" x14ac:dyDescent="0.25">
      <c r="A919" s="169" t="s">
        <v>24</v>
      </c>
      <c r="B919" s="4">
        <v>149.06460100000001</v>
      </c>
      <c r="C919" s="7">
        <v>139.12142499999999</v>
      </c>
      <c r="D919" s="7">
        <v>105.74892087000001</v>
      </c>
      <c r="E919" s="53">
        <f t="shared" ref="E919:E940" si="218">D919/C919</f>
        <v>0.76011959243516958</v>
      </c>
      <c r="F919" s="35">
        <v>69.082545999999994</v>
      </c>
      <c r="G919" s="36">
        <v>74.889452000000006</v>
      </c>
      <c r="H919" s="36">
        <v>45.768840390000001</v>
      </c>
      <c r="I919" s="14">
        <f t="shared" ref="I919:I931" si="219">H919/G919</f>
        <v>0.61115202699039639</v>
      </c>
    </row>
    <row r="920" spans="1:9" x14ac:dyDescent="0.25">
      <c r="A920" s="169" t="s">
        <v>210</v>
      </c>
      <c r="B920" s="4">
        <v>63.263846999999998</v>
      </c>
      <c r="C920" s="7">
        <v>63.399217</v>
      </c>
      <c r="D920" s="7">
        <v>47.87418538</v>
      </c>
      <c r="E920" s="53">
        <f t="shared" si="218"/>
        <v>0.75512265995335559</v>
      </c>
      <c r="F920" s="35">
        <v>5.3211310000000003</v>
      </c>
      <c r="G920" s="36">
        <v>5.2167409999999999</v>
      </c>
      <c r="H920" s="36">
        <v>4.5450671399999996</v>
      </c>
      <c r="I920" s="14">
        <f t="shared" si="219"/>
        <v>0.87124646211111489</v>
      </c>
    </row>
    <row r="921" spans="1:9" x14ac:dyDescent="0.25">
      <c r="A921" s="170" t="s">
        <v>211</v>
      </c>
      <c r="B921" s="4">
        <v>1605.1146980000001</v>
      </c>
      <c r="C921" s="7">
        <v>1603.316139</v>
      </c>
      <c r="D921" s="7">
        <v>1197.9545522799999</v>
      </c>
      <c r="E921" s="53">
        <f t="shared" si="218"/>
        <v>0.74717301419243054</v>
      </c>
      <c r="F921" s="35">
        <v>167.67644200000001</v>
      </c>
      <c r="G921" s="36">
        <v>175.18342899999999</v>
      </c>
      <c r="H921" s="36">
        <v>119.38660075</v>
      </c>
      <c r="I921" s="14">
        <f t="shared" si="219"/>
        <v>0.6814948276300723</v>
      </c>
    </row>
    <row r="922" spans="1:9" x14ac:dyDescent="0.25">
      <c r="A922" s="171" t="s">
        <v>212</v>
      </c>
      <c r="B922" s="4">
        <v>25.482987999999999</v>
      </c>
      <c r="C922" s="7">
        <v>24.847579</v>
      </c>
      <c r="D922" s="7">
        <v>17.93344295</v>
      </c>
      <c r="E922" s="53">
        <f t="shared" si="218"/>
        <v>0.72173803934781733</v>
      </c>
      <c r="F922" s="35">
        <v>3.9662000000000002</v>
      </c>
      <c r="G922" s="36">
        <v>3.9662000000000002</v>
      </c>
      <c r="H922" s="36">
        <v>3.3660314900000001</v>
      </c>
      <c r="I922" s="14">
        <f t="shared" si="219"/>
        <v>0.84867921184004835</v>
      </c>
    </row>
    <row r="923" spans="1:9" x14ac:dyDescent="0.25">
      <c r="A923" s="171" t="s">
        <v>213</v>
      </c>
      <c r="B923" s="4">
        <v>30.951138</v>
      </c>
      <c r="C923" s="7">
        <v>30.951138</v>
      </c>
      <c r="D923" s="7">
        <v>22.740936739999999</v>
      </c>
      <c r="E923" s="53">
        <f t="shared" si="218"/>
        <v>0.73473669174942768</v>
      </c>
      <c r="F923" s="35">
        <v>423.285684</v>
      </c>
      <c r="G923" s="36">
        <v>363.28224299999999</v>
      </c>
      <c r="H923" s="36">
        <v>166.18044830000002</v>
      </c>
      <c r="I923" s="14">
        <f t="shared" si="219"/>
        <v>0.45744170408020746</v>
      </c>
    </row>
    <row r="924" spans="1:9" x14ac:dyDescent="0.25">
      <c r="A924" s="169" t="s">
        <v>214</v>
      </c>
      <c r="B924" s="4">
        <v>66.098645000000005</v>
      </c>
      <c r="C924" s="7">
        <v>65.604281999999998</v>
      </c>
      <c r="D924" s="7">
        <v>46.639857890000002</v>
      </c>
      <c r="E924" s="53">
        <f t="shared" si="218"/>
        <v>0.71092703811620106</v>
      </c>
      <c r="F924" s="35">
        <v>116.89353</v>
      </c>
      <c r="G924" s="36">
        <v>115.723816</v>
      </c>
      <c r="H924" s="36">
        <v>98.246399769999996</v>
      </c>
      <c r="I924" s="14">
        <f t="shared" si="219"/>
        <v>0.84897303913655942</v>
      </c>
    </row>
    <row r="925" spans="1:9" x14ac:dyDescent="0.25">
      <c r="A925" s="171" t="s">
        <v>215</v>
      </c>
      <c r="B925" s="4">
        <v>1268.258478</v>
      </c>
      <c r="C925" s="7">
        <v>1266.1784379999999</v>
      </c>
      <c r="D925" s="7">
        <v>946.70750025999996</v>
      </c>
      <c r="E925" s="53">
        <f t="shared" si="218"/>
        <v>0.74768885004500452</v>
      </c>
      <c r="F925" s="35">
        <v>439.19829499999997</v>
      </c>
      <c r="G925" s="36">
        <v>454.25383099999999</v>
      </c>
      <c r="H925" s="36">
        <v>198.33630166999998</v>
      </c>
      <c r="I925" s="14">
        <f t="shared" si="219"/>
        <v>0.43661998674481184</v>
      </c>
    </row>
    <row r="926" spans="1:9" x14ac:dyDescent="0.25">
      <c r="A926" s="172" t="s">
        <v>216</v>
      </c>
      <c r="B926" s="4">
        <v>33.359321999999999</v>
      </c>
      <c r="C926" s="7">
        <v>33.521140000000003</v>
      </c>
      <c r="D926" s="7">
        <v>23.286659390000001</v>
      </c>
      <c r="E926" s="53">
        <f t="shared" si="218"/>
        <v>0.6946857830610772</v>
      </c>
      <c r="F926" s="35">
        <v>2.9409000000000001</v>
      </c>
      <c r="G926" s="36">
        <v>2.9739330000000002</v>
      </c>
      <c r="H926" s="36">
        <v>1.74550878</v>
      </c>
      <c r="I926" s="14">
        <f t="shared" si="219"/>
        <v>0.58693614819163709</v>
      </c>
    </row>
    <row r="927" spans="1:9" x14ac:dyDescent="0.25">
      <c r="A927" s="172" t="s">
        <v>298</v>
      </c>
      <c r="B927" s="4">
        <v>15.777279999999999</v>
      </c>
      <c r="C927" s="7">
        <v>15.08799</v>
      </c>
      <c r="D927" s="7">
        <v>10.512311949999999</v>
      </c>
      <c r="E927" s="53">
        <f t="shared" si="218"/>
        <v>0.69673375645132318</v>
      </c>
      <c r="F927" s="35">
        <v>158.458932</v>
      </c>
      <c r="G927" s="36">
        <v>156.190957</v>
      </c>
      <c r="H927" s="36">
        <v>126.30652995</v>
      </c>
      <c r="I927" s="14">
        <f t="shared" si="219"/>
        <v>0.80866736702304731</v>
      </c>
    </row>
    <row r="928" spans="1:9" x14ac:dyDescent="0.25">
      <c r="A928" s="172" t="s">
        <v>218</v>
      </c>
      <c r="B928" s="4">
        <v>585.095056</v>
      </c>
      <c r="C928" s="7">
        <v>515.915977</v>
      </c>
      <c r="D928" s="7">
        <v>427.60941185000001</v>
      </c>
      <c r="E928" s="53">
        <f t="shared" si="218"/>
        <v>0.82883537419505038</v>
      </c>
      <c r="F928" s="35">
        <v>90.747539000000003</v>
      </c>
      <c r="G928" s="36">
        <v>92.336061000000001</v>
      </c>
      <c r="H928" s="36">
        <v>55.30087262</v>
      </c>
      <c r="I928" s="14">
        <f t="shared" si="219"/>
        <v>0.59890872559530128</v>
      </c>
    </row>
    <row r="929" spans="1:9" x14ac:dyDescent="0.25">
      <c r="A929" s="172" t="s">
        <v>219</v>
      </c>
      <c r="B929" s="4">
        <v>102.434926</v>
      </c>
      <c r="C929" s="7">
        <v>100.259795</v>
      </c>
      <c r="D929" s="7">
        <v>73.555974159999991</v>
      </c>
      <c r="E929" s="53">
        <f t="shared" si="218"/>
        <v>0.73365374585096643</v>
      </c>
      <c r="F929" s="35">
        <v>16.206828999999999</v>
      </c>
      <c r="G929" s="36">
        <v>16.829704</v>
      </c>
      <c r="H929" s="36">
        <v>9.582446019999999</v>
      </c>
      <c r="I929" s="14">
        <f t="shared" si="219"/>
        <v>0.56937697894151906</v>
      </c>
    </row>
    <row r="930" spans="1:9" x14ac:dyDescent="0.25">
      <c r="A930" s="172" t="s">
        <v>220</v>
      </c>
      <c r="B930" s="4">
        <v>814.38491099999999</v>
      </c>
      <c r="C930" s="7">
        <v>822.65252099999998</v>
      </c>
      <c r="D930" s="7">
        <v>614.68956057000003</v>
      </c>
      <c r="E930" s="53">
        <f t="shared" si="218"/>
        <v>0.74720437229414394</v>
      </c>
      <c r="F930" s="35">
        <v>32.685093999999999</v>
      </c>
      <c r="G930" s="36">
        <v>50.133653000000002</v>
      </c>
      <c r="H930" s="36">
        <v>32.439042239999999</v>
      </c>
      <c r="I930" s="14">
        <f t="shared" si="219"/>
        <v>0.64705123801770437</v>
      </c>
    </row>
    <row r="931" spans="1:9" x14ac:dyDescent="0.25">
      <c r="A931" s="172" t="s">
        <v>221</v>
      </c>
      <c r="B931" s="4">
        <v>28.016562</v>
      </c>
      <c r="C931" s="7">
        <v>26.786473999999998</v>
      </c>
      <c r="D931" s="7">
        <v>17.895634749999999</v>
      </c>
      <c r="E931" s="53">
        <f t="shared" si="218"/>
        <v>0.66808474866830181</v>
      </c>
      <c r="F931" s="35">
        <v>652.33633999999995</v>
      </c>
      <c r="G931" s="36">
        <v>646.04137100000003</v>
      </c>
      <c r="H931" s="36">
        <v>581.57320426000001</v>
      </c>
      <c r="I931" s="14">
        <f t="shared" si="219"/>
        <v>0.90021046695475482</v>
      </c>
    </row>
    <row r="932" spans="1:9" x14ac:dyDescent="0.25">
      <c r="A932" s="172" t="s">
        <v>30</v>
      </c>
      <c r="B932" s="4">
        <v>2.6469969999999998</v>
      </c>
      <c r="C932" s="7">
        <v>3.3969969999999998</v>
      </c>
      <c r="D932" s="7">
        <v>2.4515799999999999</v>
      </c>
      <c r="E932" s="53">
        <f t="shared" si="218"/>
        <v>0.72169036357700644</v>
      </c>
      <c r="F932" s="5" t="s">
        <v>19</v>
      </c>
      <c r="G932" s="6" t="s">
        <v>19</v>
      </c>
      <c r="H932" s="6" t="s">
        <v>19</v>
      </c>
      <c r="I932" s="14" t="s">
        <v>19</v>
      </c>
    </row>
    <row r="933" spans="1:9" x14ac:dyDescent="0.25">
      <c r="A933" s="169" t="s">
        <v>222</v>
      </c>
      <c r="B933" s="4">
        <v>41.711987000000001</v>
      </c>
      <c r="C933" s="7">
        <v>43.972808999999998</v>
      </c>
      <c r="D933" s="7">
        <v>29.123727389999999</v>
      </c>
      <c r="E933" s="53">
        <f t="shared" si="218"/>
        <v>0.66231218910759149</v>
      </c>
      <c r="F933" s="35">
        <v>13.764303</v>
      </c>
      <c r="G933" s="36">
        <v>27.976203000000002</v>
      </c>
      <c r="H933" s="36">
        <v>15.513532039999999</v>
      </c>
      <c r="I933" s="14">
        <f t="shared" ref="I933:I938" si="220">H933/G933</f>
        <v>0.55452600340367841</v>
      </c>
    </row>
    <row r="934" spans="1:9" x14ac:dyDescent="0.25">
      <c r="A934" s="169" t="s">
        <v>223</v>
      </c>
      <c r="B934" s="4">
        <v>25.769445000000001</v>
      </c>
      <c r="C934" s="7">
        <v>21.398206999999999</v>
      </c>
      <c r="D934" s="7">
        <v>17.126785429999998</v>
      </c>
      <c r="E934" s="53">
        <f t="shared" si="218"/>
        <v>0.80038413639049288</v>
      </c>
      <c r="F934" s="35">
        <v>16.50788</v>
      </c>
      <c r="G934" s="36">
        <v>17.387526000000001</v>
      </c>
      <c r="H934" s="36">
        <v>10.689105189999999</v>
      </c>
      <c r="I934" s="14">
        <f t="shared" si="220"/>
        <v>0.61475710748038559</v>
      </c>
    </row>
    <row r="935" spans="1:9" x14ac:dyDescent="0.25">
      <c r="A935" s="172" t="s">
        <v>22</v>
      </c>
      <c r="B935" s="4">
        <v>190.625665</v>
      </c>
      <c r="C935" s="7">
        <v>205.39766499999999</v>
      </c>
      <c r="D935" s="7">
        <v>141.93186359000001</v>
      </c>
      <c r="E935" s="53">
        <f t="shared" si="218"/>
        <v>0.69101011245673127</v>
      </c>
      <c r="F935" s="35">
        <v>14.985238000000001</v>
      </c>
      <c r="G935" s="36">
        <v>15.138237999999999</v>
      </c>
      <c r="H935" s="36">
        <v>10.198367599999999</v>
      </c>
      <c r="I935" s="14">
        <f t="shared" si="220"/>
        <v>0.67368260427666682</v>
      </c>
    </row>
    <row r="936" spans="1:9" x14ac:dyDescent="0.25">
      <c r="A936" s="172" t="s">
        <v>26</v>
      </c>
      <c r="B936" s="4">
        <v>200.13243499999999</v>
      </c>
      <c r="C936" s="7">
        <v>199.428642</v>
      </c>
      <c r="D936" s="7">
        <v>142.05616723</v>
      </c>
      <c r="E936" s="53">
        <f t="shared" si="218"/>
        <v>0.71231577272636692</v>
      </c>
      <c r="F936" s="5">
        <v>6.943263</v>
      </c>
      <c r="G936" s="6">
        <v>7.973414</v>
      </c>
      <c r="H936" s="6">
        <v>6.00463988</v>
      </c>
      <c r="I936" s="14">
        <f t="shared" si="220"/>
        <v>0.75308266697301807</v>
      </c>
    </row>
    <row r="937" spans="1:9" x14ac:dyDescent="0.25">
      <c r="A937" s="169" t="s">
        <v>25</v>
      </c>
      <c r="B937" s="4">
        <v>6.5583390000000001</v>
      </c>
      <c r="C937" s="7">
        <v>6.5583390000000001</v>
      </c>
      <c r="D937" s="7">
        <v>4.6576380099999994</v>
      </c>
      <c r="E937" s="53">
        <f t="shared" si="218"/>
        <v>0.71018561407087977</v>
      </c>
      <c r="F937" s="35">
        <v>0.23666999999999999</v>
      </c>
      <c r="G937" s="36">
        <v>0.23666999999999999</v>
      </c>
      <c r="H937" s="36">
        <v>0.18271560000000001</v>
      </c>
      <c r="I937" s="14">
        <f t="shared" si="220"/>
        <v>0.77202687286094562</v>
      </c>
    </row>
    <row r="938" spans="1:9" x14ac:dyDescent="0.25">
      <c r="A938" s="172" t="s">
        <v>32</v>
      </c>
      <c r="B938" s="4">
        <v>88.589093000000005</v>
      </c>
      <c r="C938" s="7">
        <v>95.776163999999994</v>
      </c>
      <c r="D938" s="7">
        <v>66.282131680000006</v>
      </c>
      <c r="E938" s="53">
        <f t="shared" si="218"/>
        <v>0.6920524785269121</v>
      </c>
      <c r="F938" s="5">
        <v>5.8419600000000003</v>
      </c>
      <c r="G938" s="6">
        <v>6.0257529999999999</v>
      </c>
      <c r="H938" s="6">
        <v>2.0690060300000002</v>
      </c>
      <c r="I938" s="14">
        <f t="shared" si="220"/>
        <v>0.34336057750790649</v>
      </c>
    </row>
    <row r="939" spans="1:9" x14ac:dyDescent="0.25">
      <c r="A939" s="172" t="s">
        <v>18</v>
      </c>
      <c r="B939" s="4">
        <v>5.3734799999999998</v>
      </c>
      <c r="C939" s="7">
        <v>5.7734800000000002</v>
      </c>
      <c r="D939" s="7">
        <v>3.9646178700000001</v>
      </c>
      <c r="E939" s="53">
        <f t="shared" si="218"/>
        <v>0.68669465729508028</v>
      </c>
      <c r="F939" s="59" t="s">
        <v>19</v>
      </c>
      <c r="G939" s="60" t="s">
        <v>19</v>
      </c>
      <c r="H939" s="60" t="s">
        <v>19</v>
      </c>
      <c r="I939" s="14" t="s">
        <v>19</v>
      </c>
    </row>
    <row r="940" spans="1:9" x14ac:dyDescent="0.25">
      <c r="A940" s="169" t="s">
        <v>224</v>
      </c>
      <c r="B940" s="4">
        <v>0.35524</v>
      </c>
      <c r="C940" s="7">
        <v>0.35524</v>
      </c>
      <c r="D940" s="7">
        <v>0</v>
      </c>
      <c r="E940" s="53">
        <f t="shared" si="218"/>
        <v>0</v>
      </c>
      <c r="F940" s="59" t="s">
        <v>19</v>
      </c>
      <c r="G940" s="60" t="s">
        <v>19</v>
      </c>
      <c r="H940" s="60" t="s">
        <v>19</v>
      </c>
      <c r="I940" s="14" t="s">
        <v>19</v>
      </c>
    </row>
    <row r="941" spans="1:9" x14ac:dyDescent="0.25">
      <c r="A941" s="169" t="s">
        <v>23</v>
      </c>
      <c r="B941" s="4">
        <v>37.924917999999998</v>
      </c>
      <c r="C941" s="7">
        <v>37.924917999999998</v>
      </c>
      <c r="D941" s="7">
        <v>28.64986609</v>
      </c>
      <c r="E941" s="53">
        <f>D941/C941</f>
        <v>0.75543646765432693</v>
      </c>
      <c r="F941" s="59" t="s">
        <v>19</v>
      </c>
      <c r="G941" s="60" t="s">
        <v>19</v>
      </c>
      <c r="H941" s="60" t="s">
        <v>19</v>
      </c>
      <c r="I941" s="14" t="s">
        <v>19</v>
      </c>
    </row>
    <row r="942" spans="1:9" x14ac:dyDescent="0.25">
      <c r="A942" s="169" t="s">
        <v>31</v>
      </c>
      <c r="B942" s="4">
        <v>3.6794289999999998</v>
      </c>
      <c r="C942" s="7">
        <v>3.608479</v>
      </c>
      <c r="D942" s="7">
        <v>2.6246547699999998</v>
      </c>
      <c r="E942" s="53">
        <f t="shared" ref="E942:E944" si="221">D942/C942</f>
        <v>0.72735764015808313</v>
      </c>
      <c r="F942" s="59">
        <v>0.119604</v>
      </c>
      <c r="G942" s="60">
        <v>0.190554</v>
      </c>
      <c r="H942" s="60">
        <v>0.14726634</v>
      </c>
      <c r="I942" s="14">
        <f t="shared" ref="I942:I944" si="222">H942/G942</f>
        <v>0.77283258288988943</v>
      </c>
    </row>
    <row r="943" spans="1:9" x14ac:dyDescent="0.25">
      <c r="A943" s="171" t="s">
        <v>17</v>
      </c>
      <c r="B943" s="4">
        <v>4.1017229999999998</v>
      </c>
      <c r="C943" s="7">
        <v>3.982227</v>
      </c>
      <c r="D943" s="7">
        <v>2.8190576099999998</v>
      </c>
      <c r="E943" s="53">
        <f t="shared" si="221"/>
        <v>0.70790982282024606</v>
      </c>
      <c r="F943" s="59">
        <v>0.23183000000000001</v>
      </c>
      <c r="G943" s="60">
        <v>0.44262600000000002</v>
      </c>
      <c r="H943" s="60">
        <v>0.27876802000000001</v>
      </c>
      <c r="I943" s="14">
        <f t="shared" si="222"/>
        <v>0.62980489171444964</v>
      </c>
    </row>
    <row r="944" spans="1:9" x14ac:dyDescent="0.25">
      <c r="A944" s="171" t="s">
        <v>78</v>
      </c>
      <c r="B944" s="4">
        <v>5.9452410000000002</v>
      </c>
      <c r="C944" s="7">
        <v>6.9109249999999998</v>
      </c>
      <c r="D944" s="7">
        <v>4.5765549600000002</v>
      </c>
      <c r="E944" s="53">
        <f t="shared" si="221"/>
        <v>0.66222031927708669</v>
      </c>
      <c r="F944" s="59">
        <v>0.36710799999999999</v>
      </c>
      <c r="G944" s="60">
        <v>0.60888600000000004</v>
      </c>
      <c r="H944" s="60">
        <v>0.52751895999999998</v>
      </c>
      <c r="I944" s="14">
        <f t="shared" si="222"/>
        <v>0.86636736597655384</v>
      </c>
    </row>
    <row r="945" spans="1:9" ht="15.75" thickBot="1" x14ac:dyDescent="0.3">
      <c r="A945" s="173" t="s">
        <v>34</v>
      </c>
      <c r="B945" s="41">
        <v>3765.31005</v>
      </c>
      <c r="C945" s="42">
        <v>3646.243207</v>
      </c>
      <c r="D945" s="42">
        <v>2607.3725793400004</v>
      </c>
      <c r="E945" s="54">
        <f>D945/C945</f>
        <v>0.71508465873434002</v>
      </c>
      <c r="F945" s="203" t="s">
        <v>19</v>
      </c>
      <c r="G945" s="204" t="s">
        <v>19</v>
      </c>
      <c r="H945" s="204" t="s">
        <v>19</v>
      </c>
      <c r="I945" s="190" t="s">
        <v>19</v>
      </c>
    </row>
    <row r="946" spans="1:9" ht="15.75" thickBot="1" x14ac:dyDescent="0.3">
      <c r="A946" s="182" t="s">
        <v>137</v>
      </c>
      <c r="B946" s="194">
        <f>SUM(B947:B988)</f>
        <v>5669.4491000000025</v>
      </c>
      <c r="C946" s="195">
        <f t="shared" ref="C946:D946" si="223">SUM(C947:C988)</f>
        <v>5690.8408690000024</v>
      </c>
      <c r="D946" s="195">
        <f t="shared" si="223"/>
        <v>3534.1413378000007</v>
      </c>
      <c r="E946" s="196">
        <f>D946/C946</f>
        <v>0.62102269579381542</v>
      </c>
      <c r="F946" s="198">
        <f>SUM(F947:F988)</f>
        <v>2971.4554219999995</v>
      </c>
      <c r="G946" s="197">
        <f t="shared" ref="G946:H946" si="224">SUM(G947:G988)</f>
        <v>3115.3035250000003</v>
      </c>
      <c r="H946" s="197">
        <f t="shared" si="224"/>
        <v>2491.4152663100003</v>
      </c>
      <c r="I946" s="196">
        <f>H946/G946</f>
        <v>0.79973435856783814</v>
      </c>
    </row>
    <row r="947" spans="1:9" x14ac:dyDescent="0.25">
      <c r="A947" s="183" t="s">
        <v>225</v>
      </c>
      <c r="B947" s="39">
        <v>5.6905789999999996</v>
      </c>
      <c r="C947" s="40">
        <v>5.6905789999999996</v>
      </c>
      <c r="D947" s="40">
        <v>3.6274761600000001</v>
      </c>
      <c r="E947" s="21">
        <f>D947/C947</f>
        <v>0.63745291296368967</v>
      </c>
      <c r="F947" s="33">
        <v>4.4223049999999997</v>
      </c>
      <c r="G947" s="34">
        <v>5.2223050000000004</v>
      </c>
      <c r="H947" s="34">
        <v>3.9239518499999999</v>
      </c>
      <c r="I947" s="21">
        <f>H947/G947</f>
        <v>0.75138312488450976</v>
      </c>
    </row>
    <row r="948" spans="1:9" x14ac:dyDescent="0.25">
      <c r="A948" s="184" t="s">
        <v>226</v>
      </c>
      <c r="B948" s="4">
        <v>48.962665999999999</v>
      </c>
      <c r="C948" s="7">
        <v>48.666116000000002</v>
      </c>
      <c r="D948" s="7">
        <v>22.014804260000002</v>
      </c>
      <c r="E948" s="14">
        <f>D948/C948</f>
        <v>0.45236411017472611</v>
      </c>
      <c r="F948" s="35">
        <v>33.284913000000003</v>
      </c>
      <c r="G948" s="36">
        <v>127.584913</v>
      </c>
      <c r="H948" s="36">
        <v>92.251121699999999</v>
      </c>
      <c r="I948" s="14">
        <f>H948/G948</f>
        <v>0.72305666501493004</v>
      </c>
    </row>
    <row r="949" spans="1:9" x14ac:dyDescent="0.25">
      <c r="A949" s="184" t="s">
        <v>227</v>
      </c>
      <c r="B949" s="4">
        <v>22.5</v>
      </c>
      <c r="C949" s="7">
        <v>22.43</v>
      </c>
      <c r="D949" s="7">
        <v>13.92114366</v>
      </c>
      <c r="E949" s="14">
        <f t="shared" ref="E949:E952" si="225">D949/C949</f>
        <v>0.62064840213999106</v>
      </c>
      <c r="F949" s="35">
        <v>3.3</v>
      </c>
      <c r="G949" s="36">
        <v>3.3</v>
      </c>
      <c r="H949" s="36">
        <v>1.1801267200000001</v>
      </c>
      <c r="I949" s="14">
        <f t="shared" ref="I949:I956" si="226">H949/G949</f>
        <v>0.3576141575757576</v>
      </c>
    </row>
    <row r="950" spans="1:9" x14ac:dyDescent="0.25">
      <c r="A950" s="184" t="s">
        <v>228</v>
      </c>
      <c r="B950" s="4">
        <v>13.779985</v>
      </c>
      <c r="C950" s="7">
        <v>13.779985</v>
      </c>
      <c r="D950" s="7">
        <v>9.9195641099999996</v>
      </c>
      <c r="E950" s="14">
        <f t="shared" si="225"/>
        <v>0.71985304120432636</v>
      </c>
      <c r="F950" s="35">
        <v>2.3329010000000001</v>
      </c>
      <c r="G950" s="36">
        <v>5.6527459999999996</v>
      </c>
      <c r="H950" s="36">
        <v>1.69256395</v>
      </c>
      <c r="I950" s="14">
        <f t="shared" si="226"/>
        <v>0.29942331567701791</v>
      </c>
    </row>
    <row r="951" spans="1:9" x14ac:dyDescent="0.25">
      <c r="A951" s="184" t="s">
        <v>229</v>
      </c>
      <c r="B951" s="4">
        <v>39.614564000000001</v>
      </c>
      <c r="C951" s="7">
        <v>41.265320000000003</v>
      </c>
      <c r="D951" s="7">
        <v>27.642543530000001</v>
      </c>
      <c r="E951" s="14">
        <f t="shared" si="225"/>
        <v>0.6698734804431421</v>
      </c>
      <c r="F951" s="35">
        <v>6.706747</v>
      </c>
      <c r="G951" s="36">
        <v>9.4997790000000002</v>
      </c>
      <c r="H951" s="36">
        <v>4.2648326799999996</v>
      </c>
      <c r="I951" s="14">
        <f t="shared" si="226"/>
        <v>0.44894019955622122</v>
      </c>
    </row>
    <row r="952" spans="1:9" x14ac:dyDescent="0.25">
      <c r="A952" s="184" t="s">
        <v>198</v>
      </c>
      <c r="B952" s="4">
        <v>4620.8759460000001</v>
      </c>
      <c r="C952" s="7">
        <v>4620.6021989999999</v>
      </c>
      <c r="D952" s="7">
        <v>2817.3050063400001</v>
      </c>
      <c r="E952" s="14">
        <f t="shared" si="225"/>
        <v>0.6097268029153704</v>
      </c>
      <c r="F952" s="35">
        <v>345.07249999999999</v>
      </c>
      <c r="G952" s="36">
        <v>345.34624700000001</v>
      </c>
      <c r="H952" s="36">
        <v>138.08883321000005</v>
      </c>
      <c r="I952" s="14">
        <f t="shared" si="226"/>
        <v>0.39985618610182855</v>
      </c>
    </row>
    <row r="953" spans="1:9" x14ac:dyDescent="0.25">
      <c r="A953" s="184" t="s">
        <v>293</v>
      </c>
      <c r="B953" s="5" t="s">
        <v>19</v>
      </c>
      <c r="C953" s="6" t="s">
        <v>19</v>
      </c>
      <c r="D953" s="6" t="s">
        <v>19</v>
      </c>
      <c r="E953" s="14" t="s">
        <v>19</v>
      </c>
      <c r="F953" s="35">
        <v>1614.7735170000001</v>
      </c>
      <c r="G953" s="36">
        <v>1614.7735170000001</v>
      </c>
      <c r="H953" s="36">
        <v>1564.1685521700001</v>
      </c>
      <c r="I953" s="14">
        <f t="shared" si="226"/>
        <v>0.96866126159660071</v>
      </c>
    </row>
    <row r="954" spans="1:9" x14ac:dyDescent="0.25">
      <c r="A954" s="184" t="s">
        <v>230</v>
      </c>
      <c r="B954" s="4">
        <v>16.950521999999999</v>
      </c>
      <c r="C954" s="7">
        <v>18.534799</v>
      </c>
      <c r="D954" s="7">
        <v>10.032076419999999</v>
      </c>
      <c r="E954" s="14">
        <f t="shared" ref="E954:E988" si="227">D954/C954</f>
        <v>0.54125628338348852</v>
      </c>
      <c r="F954" s="35">
        <v>23.725235000000001</v>
      </c>
      <c r="G954" s="36">
        <v>23.725235000000001</v>
      </c>
      <c r="H954" s="36">
        <v>4.8052741399999999</v>
      </c>
      <c r="I954" s="14">
        <f t="shared" si="226"/>
        <v>0.20253852659415172</v>
      </c>
    </row>
    <row r="955" spans="1:9" ht="15" customHeight="1" x14ac:dyDescent="0.25">
      <c r="A955" s="184" t="s">
        <v>283</v>
      </c>
      <c r="B955" s="5">
        <v>4.3428000000000004</v>
      </c>
      <c r="C955" s="7">
        <v>4.1528</v>
      </c>
      <c r="D955" s="7">
        <v>2.3355920600000002</v>
      </c>
      <c r="E955" s="14">
        <f t="shared" si="227"/>
        <v>0.56241380755153159</v>
      </c>
      <c r="F955" s="59">
        <v>2.4470000000000001</v>
      </c>
      <c r="G955" s="60">
        <v>2.637</v>
      </c>
      <c r="H955" s="60">
        <v>1.8093821799999998</v>
      </c>
      <c r="I955" s="14">
        <f t="shared" si="226"/>
        <v>0.68615175578308674</v>
      </c>
    </row>
    <row r="956" spans="1:9" x14ac:dyDescent="0.25">
      <c r="A956" s="184" t="s">
        <v>231</v>
      </c>
      <c r="B956" s="4">
        <v>9.0597019999999997</v>
      </c>
      <c r="C956" s="7">
        <v>9.5153970000000001</v>
      </c>
      <c r="D956" s="7">
        <v>6.8237801300000003</v>
      </c>
      <c r="E956" s="14">
        <f t="shared" si="227"/>
        <v>0.71713036565894206</v>
      </c>
      <c r="F956" s="35">
        <v>0.19934499999999999</v>
      </c>
      <c r="G956" s="36">
        <v>0.24365000000000001</v>
      </c>
      <c r="H956" s="36">
        <v>0.16168599</v>
      </c>
      <c r="I956" s="14">
        <f t="shared" si="226"/>
        <v>0.66359938436281551</v>
      </c>
    </row>
    <row r="957" spans="1:9" x14ac:dyDescent="0.25">
      <c r="A957" s="184" t="s">
        <v>232</v>
      </c>
      <c r="B957" s="4">
        <v>1.463379</v>
      </c>
      <c r="C957" s="7">
        <v>1.6683220000000001</v>
      </c>
      <c r="D957" s="7">
        <v>1.09220582</v>
      </c>
      <c r="E957" s="14">
        <f t="shared" si="227"/>
        <v>0.65467327050773172</v>
      </c>
      <c r="F957" s="59" t="s">
        <v>19</v>
      </c>
      <c r="G957" s="60" t="s">
        <v>19</v>
      </c>
      <c r="H957" s="60" t="s">
        <v>19</v>
      </c>
      <c r="I957" s="14" t="s">
        <v>19</v>
      </c>
    </row>
    <row r="958" spans="1:9" x14ac:dyDescent="0.25">
      <c r="A958" s="184" t="s">
        <v>56</v>
      </c>
      <c r="B958" s="4">
        <v>20.755649999999999</v>
      </c>
      <c r="C958" s="7">
        <v>20.558983999999999</v>
      </c>
      <c r="D958" s="7">
        <v>13.195998830000001</v>
      </c>
      <c r="E958" s="14">
        <f t="shared" si="227"/>
        <v>0.64186045526374269</v>
      </c>
      <c r="F958" s="35">
        <v>392.74621000000002</v>
      </c>
      <c r="G958" s="36">
        <v>392.47287599999999</v>
      </c>
      <c r="H958" s="36">
        <v>296.62988207000001</v>
      </c>
      <c r="I958" s="14">
        <f t="shared" ref="I958:I987" si="228">H958/G958</f>
        <v>0.75579715238716272</v>
      </c>
    </row>
    <row r="959" spans="1:9" x14ac:dyDescent="0.25">
      <c r="A959" s="184" t="s">
        <v>233</v>
      </c>
      <c r="B959" s="4">
        <v>7.1596900000000003</v>
      </c>
      <c r="C959" s="7">
        <v>7.1596900000000003</v>
      </c>
      <c r="D959" s="7">
        <v>4.7994037900000004</v>
      </c>
      <c r="E959" s="14">
        <f t="shared" si="227"/>
        <v>0.67033681486209595</v>
      </c>
      <c r="F959" s="35">
        <v>4.0625</v>
      </c>
      <c r="G959" s="36">
        <v>4.0625</v>
      </c>
      <c r="H959" s="36">
        <v>2.3114782999999997</v>
      </c>
      <c r="I959" s="14">
        <f t="shared" si="228"/>
        <v>0.56897927384615377</v>
      </c>
    </row>
    <row r="960" spans="1:9" x14ac:dyDescent="0.25">
      <c r="A960" s="184" t="s">
        <v>288</v>
      </c>
      <c r="B960" s="4">
        <v>7.6153529999999998</v>
      </c>
      <c r="C960" s="7">
        <v>7.6153529999999998</v>
      </c>
      <c r="D960" s="7">
        <v>5.2875872699999995</v>
      </c>
      <c r="E960" s="14">
        <f t="shared" si="227"/>
        <v>0.69433252404714518</v>
      </c>
      <c r="F960" s="35">
        <v>0.200293</v>
      </c>
      <c r="G960" s="36">
        <v>0.200293</v>
      </c>
      <c r="H960" s="36">
        <v>7.9079479999999994E-2</v>
      </c>
      <c r="I960" s="14">
        <f t="shared" si="228"/>
        <v>0.39481899017938715</v>
      </c>
    </row>
    <row r="961" spans="1:9" x14ac:dyDescent="0.25">
      <c r="A961" s="184" t="s">
        <v>289</v>
      </c>
      <c r="B961" s="4">
        <v>12.784651</v>
      </c>
      <c r="C961" s="7">
        <v>12.784651</v>
      </c>
      <c r="D961" s="7">
        <v>9.1702305399999986</v>
      </c>
      <c r="E961" s="14">
        <f t="shared" si="227"/>
        <v>0.71728438578417186</v>
      </c>
      <c r="F961" s="35">
        <v>3.0137079999999998</v>
      </c>
      <c r="G961" s="36">
        <v>7.4329330000000002</v>
      </c>
      <c r="H961" s="36">
        <v>3.18679662</v>
      </c>
      <c r="I961" s="14">
        <f t="shared" si="228"/>
        <v>0.42874012452419519</v>
      </c>
    </row>
    <row r="962" spans="1:9" x14ac:dyDescent="0.25">
      <c r="A962" s="184" t="s">
        <v>236</v>
      </c>
      <c r="B962" s="4">
        <v>9.3171510000000008</v>
      </c>
      <c r="C962" s="7">
        <v>9.5921509999999994</v>
      </c>
      <c r="D962" s="7">
        <v>6.3805509300000001</v>
      </c>
      <c r="E962" s="14">
        <f t="shared" si="227"/>
        <v>0.6651845795588498</v>
      </c>
      <c r="F962" s="5">
        <v>2.5</v>
      </c>
      <c r="G962" s="6">
        <v>11.0085</v>
      </c>
      <c r="H962" s="6">
        <v>1.2413452600000001</v>
      </c>
      <c r="I962" s="14">
        <f t="shared" si="228"/>
        <v>0.1127624344824454</v>
      </c>
    </row>
    <row r="963" spans="1:9" x14ac:dyDescent="0.25">
      <c r="A963" s="184" t="s">
        <v>237</v>
      </c>
      <c r="B963" s="4">
        <v>4.4675200000000004</v>
      </c>
      <c r="C963" s="7">
        <v>4.5384289999999998</v>
      </c>
      <c r="D963" s="7">
        <v>2.79525427</v>
      </c>
      <c r="E963" s="14">
        <f t="shared" si="227"/>
        <v>0.61590789896680109</v>
      </c>
      <c r="F963" s="35">
        <v>2.7</v>
      </c>
      <c r="G963" s="36">
        <v>2.381624</v>
      </c>
      <c r="H963" s="36">
        <v>1.2158300399999999</v>
      </c>
      <c r="I963" s="14">
        <f t="shared" si="228"/>
        <v>0.51050461365857913</v>
      </c>
    </row>
    <row r="964" spans="1:9" x14ac:dyDescent="0.25">
      <c r="A964" s="184" t="s">
        <v>98</v>
      </c>
      <c r="B964" s="4">
        <v>2.1328260000000001</v>
      </c>
      <c r="C964" s="7">
        <v>2.1328260000000001</v>
      </c>
      <c r="D964" s="7">
        <v>1.32883211</v>
      </c>
      <c r="E964" s="14">
        <f t="shared" si="227"/>
        <v>0.62303821783867974</v>
      </c>
      <c r="F964" s="59">
        <v>1.2</v>
      </c>
      <c r="G964" s="60">
        <v>0.66837599999999997</v>
      </c>
      <c r="H964" s="60">
        <v>0.26254873000000001</v>
      </c>
      <c r="I964" s="14">
        <f t="shared" si="228"/>
        <v>0.39281591499395552</v>
      </c>
    </row>
    <row r="965" spans="1:9" x14ac:dyDescent="0.25">
      <c r="A965" s="184" t="s">
        <v>238</v>
      </c>
      <c r="B965" s="4">
        <v>12.5564</v>
      </c>
      <c r="C965" s="7">
        <v>12.321227</v>
      </c>
      <c r="D965" s="7">
        <v>8.9562557899999984</v>
      </c>
      <c r="E965" s="14">
        <f t="shared" si="227"/>
        <v>0.72689641948809136</v>
      </c>
      <c r="F965" s="35">
        <v>4.2336499999999999</v>
      </c>
      <c r="G965" s="36">
        <v>4.4688230000000004</v>
      </c>
      <c r="H965" s="36">
        <v>3.0815058900000003</v>
      </c>
      <c r="I965" s="14">
        <f t="shared" si="228"/>
        <v>0.68955648724507546</v>
      </c>
    </row>
    <row r="966" spans="1:9" ht="15.75" thickBot="1" x14ac:dyDescent="0.3">
      <c r="A966" s="185" t="s">
        <v>239</v>
      </c>
      <c r="B966" s="43">
        <v>7.1837770000000001</v>
      </c>
      <c r="C966" s="44">
        <v>7.1837770000000001</v>
      </c>
      <c r="D966" s="44">
        <v>5.07207761</v>
      </c>
      <c r="E966" s="22">
        <f t="shared" si="227"/>
        <v>0.70604608272222258</v>
      </c>
      <c r="F966" s="37">
        <v>43.186466000000003</v>
      </c>
      <c r="G966" s="38">
        <v>45.818840999999999</v>
      </c>
      <c r="H966" s="38">
        <v>37.913589600000002</v>
      </c>
      <c r="I966" s="22">
        <f t="shared" si="228"/>
        <v>0.82746723340295758</v>
      </c>
    </row>
    <row r="967" spans="1:9" x14ac:dyDescent="0.25">
      <c r="A967" s="183" t="s">
        <v>240</v>
      </c>
      <c r="B967" s="39">
        <v>4.8720150000000002</v>
      </c>
      <c r="C967" s="40">
        <v>4.8720150000000002</v>
      </c>
      <c r="D967" s="40">
        <v>3.1377595700000001</v>
      </c>
      <c r="E967" s="21">
        <f t="shared" si="227"/>
        <v>0.64403733773397653</v>
      </c>
      <c r="F967" s="33">
        <v>0.36768499999999998</v>
      </c>
      <c r="G967" s="34">
        <v>0.36768499999999998</v>
      </c>
      <c r="H967" s="34">
        <v>0.24788385000000002</v>
      </c>
      <c r="I967" s="21">
        <f t="shared" si="228"/>
        <v>0.67417449719188982</v>
      </c>
    </row>
    <row r="968" spans="1:9" x14ac:dyDescent="0.25">
      <c r="A968" s="184" t="s">
        <v>241</v>
      </c>
      <c r="B968" s="4">
        <v>6.9094439999999997</v>
      </c>
      <c r="C968" s="7">
        <v>7.6633769999999997</v>
      </c>
      <c r="D968" s="7">
        <v>4.9206557699999998</v>
      </c>
      <c r="E968" s="14">
        <f t="shared" si="227"/>
        <v>0.64210018246525002</v>
      </c>
      <c r="F968" s="5">
        <v>2.0001000000000002</v>
      </c>
      <c r="G968" s="6">
        <v>2.3900999999999999</v>
      </c>
      <c r="H968" s="6">
        <v>1.62927595</v>
      </c>
      <c r="I968" s="14">
        <f t="shared" si="228"/>
        <v>0.68167689636416895</v>
      </c>
    </row>
    <row r="969" spans="1:9" x14ac:dyDescent="0.25">
      <c r="A969" s="184" t="s">
        <v>242</v>
      </c>
      <c r="B969" s="4">
        <v>22.861941000000002</v>
      </c>
      <c r="C969" s="7">
        <v>27.22588</v>
      </c>
      <c r="D969" s="7">
        <v>22.91627986</v>
      </c>
      <c r="E969" s="14">
        <f t="shared" si="227"/>
        <v>0.84170942720676056</v>
      </c>
      <c r="F969" s="35">
        <v>41.125042999999998</v>
      </c>
      <c r="G969" s="36">
        <v>42.967126999999998</v>
      </c>
      <c r="H969" s="36">
        <v>21.170874190000003</v>
      </c>
      <c r="I969" s="14">
        <f t="shared" si="228"/>
        <v>0.4927225920876675</v>
      </c>
    </row>
    <row r="970" spans="1:9" x14ac:dyDescent="0.25">
      <c r="A970" s="184" t="s">
        <v>277</v>
      </c>
      <c r="B970" s="4">
        <v>17.118752000000001</v>
      </c>
      <c r="C970" s="7">
        <v>17.109836999999999</v>
      </c>
      <c r="D970" s="7">
        <v>10.902283800000001</v>
      </c>
      <c r="E970" s="14">
        <f t="shared" si="227"/>
        <v>0.63719390196411585</v>
      </c>
      <c r="F970" s="35">
        <v>37.010848000000003</v>
      </c>
      <c r="G970" s="36">
        <v>37.019762999999998</v>
      </c>
      <c r="H970" s="36">
        <v>25.851845640000001</v>
      </c>
      <c r="I970" s="14">
        <f t="shared" si="228"/>
        <v>0.69832553060915059</v>
      </c>
    </row>
    <row r="971" spans="1:9" x14ac:dyDescent="0.25">
      <c r="A971" s="184" t="s">
        <v>243</v>
      </c>
      <c r="B971" s="4">
        <v>4.4555049999999996</v>
      </c>
      <c r="C971" s="7">
        <v>8.9925239999999995</v>
      </c>
      <c r="D971" s="7">
        <v>4.4177153799999997</v>
      </c>
      <c r="E971" s="14">
        <f t="shared" si="227"/>
        <v>0.49126534218868917</v>
      </c>
      <c r="F971" s="5">
        <v>0.25273600000000002</v>
      </c>
      <c r="G971" s="6">
        <v>4.5256259999999999</v>
      </c>
      <c r="H971" s="6">
        <v>2.4963218299999999</v>
      </c>
      <c r="I971" s="14">
        <f t="shared" si="228"/>
        <v>0.55159702326263815</v>
      </c>
    </row>
    <row r="972" spans="1:9" x14ac:dyDescent="0.25">
      <c r="A972" s="184" t="s">
        <v>244</v>
      </c>
      <c r="B972" s="4">
        <v>62.383422000000003</v>
      </c>
      <c r="C972" s="7">
        <v>62.263016999999998</v>
      </c>
      <c r="D972" s="7">
        <v>45.603399289999999</v>
      </c>
      <c r="E972" s="14">
        <f t="shared" si="227"/>
        <v>0.73243156993179437</v>
      </c>
      <c r="F972" s="5">
        <v>2.0704099999999999</v>
      </c>
      <c r="G972" s="6">
        <v>2.1908150000000002</v>
      </c>
      <c r="H972" s="6">
        <v>1.3697520400000001</v>
      </c>
      <c r="I972" s="14">
        <f t="shared" si="228"/>
        <v>0.62522487749992584</v>
      </c>
    </row>
    <row r="973" spans="1:9" x14ac:dyDescent="0.25">
      <c r="A973" s="184" t="s">
        <v>245</v>
      </c>
      <c r="B973" s="4">
        <v>3.3769779999999998</v>
      </c>
      <c r="C973" s="7">
        <v>3.3769779999999998</v>
      </c>
      <c r="D973" s="7">
        <v>2.3958648500000002</v>
      </c>
      <c r="E973" s="14">
        <f t="shared" si="227"/>
        <v>0.70947007946157792</v>
      </c>
      <c r="F973" s="35">
        <v>1.658631</v>
      </c>
      <c r="G973" s="36">
        <v>1.658631</v>
      </c>
      <c r="H973" s="36">
        <v>0.40532263000000002</v>
      </c>
      <c r="I973" s="14">
        <f t="shared" si="228"/>
        <v>0.24437179215871405</v>
      </c>
    </row>
    <row r="974" spans="1:9" x14ac:dyDescent="0.25">
      <c r="A974" s="226" t="s">
        <v>246</v>
      </c>
      <c r="B974" s="4">
        <v>13.696975</v>
      </c>
      <c r="C974" s="7">
        <v>13.696975</v>
      </c>
      <c r="D974" s="7">
        <v>8.4827112400000004</v>
      </c>
      <c r="E974" s="14">
        <f t="shared" si="227"/>
        <v>0.6193127489828959</v>
      </c>
      <c r="F974" s="35">
        <v>0.55002499999999999</v>
      </c>
      <c r="G974" s="36">
        <v>0.55002499999999999</v>
      </c>
      <c r="H974" s="36">
        <v>0.31584643000000001</v>
      </c>
      <c r="I974" s="14">
        <f t="shared" si="228"/>
        <v>0.5742401345393392</v>
      </c>
    </row>
    <row r="975" spans="1:9" x14ac:dyDescent="0.25">
      <c r="A975" s="184" t="s">
        <v>247</v>
      </c>
      <c r="B975" s="4">
        <v>9.8053039999999996</v>
      </c>
      <c r="C975" s="7">
        <v>9.4056250000000006</v>
      </c>
      <c r="D975" s="7">
        <v>6.5985345099999995</v>
      </c>
      <c r="E975" s="14">
        <f t="shared" si="227"/>
        <v>0.70155194471393434</v>
      </c>
      <c r="F975" s="5">
        <v>23.847643999999999</v>
      </c>
      <c r="G975" s="6">
        <v>24.051323</v>
      </c>
      <c r="H975" s="6">
        <v>16.41861815</v>
      </c>
      <c r="I975" s="14">
        <f t="shared" si="228"/>
        <v>0.68264927255768837</v>
      </c>
    </row>
    <row r="976" spans="1:9" x14ac:dyDescent="0.25">
      <c r="A976" s="227" t="s">
        <v>248</v>
      </c>
      <c r="B976" s="4">
        <v>4.3254289999999997</v>
      </c>
      <c r="C976" s="7">
        <v>4.3254289999999997</v>
      </c>
      <c r="D976" s="7">
        <v>2.83887731</v>
      </c>
      <c r="E976" s="14">
        <f t="shared" si="227"/>
        <v>0.65632271619763038</v>
      </c>
      <c r="F976" s="35">
        <v>17.314406999999999</v>
      </c>
      <c r="G976" s="36">
        <v>17.616987999999999</v>
      </c>
      <c r="H976" s="36">
        <v>9.52335639</v>
      </c>
      <c r="I976" s="14">
        <f t="shared" si="228"/>
        <v>0.54057801424397867</v>
      </c>
    </row>
    <row r="977" spans="1:9" x14ac:dyDescent="0.25">
      <c r="A977" s="227" t="s">
        <v>290</v>
      </c>
      <c r="B977" s="4">
        <v>52.504841999999996</v>
      </c>
      <c r="C977" s="7">
        <v>48.718881000000003</v>
      </c>
      <c r="D977" s="7">
        <v>31.907283960000001</v>
      </c>
      <c r="E977" s="14">
        <f t="shared" si="227"/>
        <v>0.65492645366793212</v>
      </c>
      <c r="F977" s="35">
        <v>233.59449599999999</v>
      </c>
      <c r="G977" s="36">
        <v>248.736163</v>
      </c>
      <c r="H977" s="36">
        <v>205.46313551</v>
      </c>
      <c r="I977" s="14">
        <f t="shared" si="228"/>
        <v>0.82602840307543057</v>
      </c>
    </row>
    <row r="978" spans="1:9" x14ac:dyDescent="0.25">
      <c r="A978" s="184" t="s">
        <v>249</v>
      </c>
      <c r="B978" s="4">
        <v>18.655569</v>
      </c>
      <c r="C978" s="7">
        <v>18.652607</v>
      </c>
      <c r="D978" s="7">
        <v>13.957378090000001</v>
      </c>
      <c r="E978" s="14">
        <f t="shared" si="227"/>
        <v>0.74828028543141456</v>
      </c>
      <c r="F978" s="35">
        <v>10.669945999999999</v>
      </c>
      <c r="G978" s="36">
        <v>10.672908</v>
      </c>
      <c r="H978" s="36">
        <v>10.038257740000001</v>
      </c>
      <c r="I978" s="14">
        <f t="shared" si="228"/>
        <v>0.94053633180385332</v>
      </c>
    </row>
    <row r="979" spans="1:9" x14ac:dyDescent="0.25">
      <c r="A979" s="184" t="s">
        <v>250</v>
      </c>
      <c r="B979" s="4">
        <v>2.869132</v>
      </c>
      <c r="C979" s="7">
        <v>2.868506</v>
      </c>
      <c r="D979" s="7">
        <v>1.7336844</v>
      </c>
      <c r="E979" s="14">
        <f t="shared" si="227"/>
        <v>0.60438583708732008</v>
      </c>
      <c r="F979" s="59">
        <v>0.05</v>
      </c>
      <c r="G979" s="60">
        <v>5.0965999999999997E-2</v>
      </c>
      <c r="H979" s="60">
        <v>5.0687510000000005E-2</v>
      </c>
      <c r="I979" s="14">
        <f t="shared" si="228"/>
        <v>0.99453576894400209</v>
      </c>
    </row>
    <row r="980" spans="1:9" x14ac:dyDescent="0.25">
      <c r="A980" s="184" t="s">
        <v>251</v>
      </c>
      <c r="B980" s="4">
        <v>49.964652999999998</v>
      </c>
      <c r="C980" s="7">
        <v>50.864652999999997</v>
      </c>
      <c r="D980" s="7">
        <v>35.114568240000004</v>
      </c>
      <c r="E980" s="14">
        <f t="shared" si="227"/>
        <v>0.69035304811771758</v>
      </c>
      <c r="F980" s="35">
        <v>33.881103000000003</v>
      </c>
      <c r="G980" s="36">
        <v>33.881103000000003</v>
      </c>
      <c r="H980" s="36">
        <v>10.32709116</v>
      </c>
      <c r="I980" s="14">
        <f t="shared" si="228"/>
        <v>0.30480386544676541</v>
      </c>
    </row>
    <row r="981" spans="1:9" x14ac:dyDescent="0.25">
      <c r="A981" s="184" t="s">
        <v>291</v>
      </c>
      <c r="B981" s="5">
        <v>2.9260830000000002</v>
      </c>
      <c r="C981" s="6">
        <v>2.606325</v>
      </c>
      <c r="D981" s="6">
        <v>1.4185243200000002</v>
      </c>
      <c r="E981" s="14">
        <f t="shared" si="227"/>
        <v>0.54426225432361663</v>
      </c>
      <c r="F981" s="59">
        <v>2.0739169999999998</v>
      </c>
      <c r="G981" s="60">
        <v>1.698917</v>
      </c>
      <c r="H981" s="60">
        <v>1.2443519999999999</v>
      </c>
      <c r="I981" s="14">
        <f t="shared" si="228"/>
        <v>0.73243837103284026</v>
      </c>
    </row>
    <row r="982" spans="1:9" x14ac:dyDescent="0.25">
      <c r="A982" s="184" t="s">
        <v>292</v>
      </c>
      <c r="B982" s="5">
        <v>3.0764999999999998</v>
      </c>
      <c r="C982" s="6">
        <v>3.0764999999999998</v>
      </c>
      <c r="D982" s="6">
        <v>0</v>
      </c>
      <c r="E982" s="14">
        <f t="shared" si="227"/>
        <v>0</v>
      </c>
      <c r="F982" s="59">
        <v>0.32350000000000001</v>
      </c>
      <c r="G982" s="60">
        <v>0.32350000000000001</v>
      </c>
      <c r="H982" s="60">
        <v>0</v>
      </c>
      <c r="I982" s="14">
        <f t="shared" si="228"/>
        <v>0</v>
      </c>
    </row>
    <row r="983" spans="1:9" x14ac:dyDescent="0.25">
      <c r="A983" s="184" t="s">
        <v>252</v>
      </c>
      <c r="B983" s="4">
        <v>86.938258000000005</v>
      </c>
      <c r="C983" s="7">
        <v>95.172241</v>
      </c>
      <c r="D983" s="7">
        <v>66.118597440000002</v>
      </c>
      <c r="E983" s="14">
        <f t="shared" si="227"/>
        <v>0.69472565472110726</v>
      </c>
      <c r="F983" s="35">
        <v>5.7386080000000002</v>
      </c>
      <c r="G983" s="36">
        <v>5.7386080000000002</v>
      </c>
      <c r="H983" s="36">
        <v>1.6160589699999999</v>
      </c>
      <c r="I983" s="14">
        <f t="shared" si="228"/>
        <v>0.28161166784697611</v>
      </c>
    </row>
    <row r="984" spans="1:9" x14ac:dyDescent="0.25">
      <c r="A984" s="184" t="s">
        <v>253</v>
      </c>
      <c r="B984" s="4">
        <v>290.51776000000001</v>
      </c>
      <c r="C984" s="7">
        <v>290.51776000000001</v>
      </c>
      <c r="D984" s="7">
        <v>205.18300882</v>
      </c>
      <c r="E984" s="14">
        <f t="shared" si="227"/>
        <v>0.70626666273345906</v>
      </c>
      <c r="F984" s="35">
        <v>60.01</v>
      </c>
      <c r="G984" s="36">
        <v>62.352682999999999</v>
      </c>
      <c r="H984" s="36">
        <v>19.122676559999999</v>
      </c>
      <c r="I984" s="14">
        <f t="shared" si="228"/>
        <v>0.3066857052486418</v>
      </c>
    </row>
    <row r="985" spans="1:9" x14ac:dyDescent="0.25">
      <c r="A985" s="184" t="s">
        <v>299</v>
      </c>
      <c r="B985" s="4">
        <v>9.6818340000000003</v>
      </c>
      <c r="C985" s="7">
        <v>9.1469310000000004</v>
      </c>
      <c r="D985" s="7">
        <v>5.9245979999999996</v>
      </c>
      <c r="E985" s="14">
        <f t="shared" si="227"/>
        <v>0.64771429892714827</v>
      </c>
      <c r="F985" s="35">
        <v>0.22849900000000001</v>
      </c>
      <c r="G985" s="36">
        <v>0.76340200000000003</v>
      </c>
      <c r="H985" s="36">
        <v>0.6611798000000001</v>
      </c>
      <c r="I985" s="14">
        <f t="shared" si="228"/>
        <v>0.86609649961619184</v>
      </c>
    </row>
    <row r="986" spans="1:9" x14ac:dyDescent="0.25">
      <c r="A986" s="184" t="s">
        <v>255</v>
      </c>
      <c r="B986" s="4">
        <v>28.626643999999999</v>
      </c>
      <c r="C986" s="7">
        <v>28.626643999999999</v>
      </c>
      <c r="D986" s="7">
        <v>19.963881430000001</v>
      </c>
      <c r="E986" s="14">
        <f t="shared" si="227"/>
        <v>0.69738811961332248</v>
      </c>
      <c r="F986" s="35">
        <v>0.97</v>
      </c>
      <c r="G986" s="36">
        <v>0.97</v>
      </c>
      <c r="H986" s="36">
        <v>0.45005228999999997</v>
      </c>
      <c r="I986" s="14">
        <f t="shared" si="228"/>
        <v>0.46397143298969068</v>
      </c>
    </row>
    <row r="987" spans="1:9" x14ac:dyDescent="0.25">
      <c r="A987" s="184" t="s">
        <v>256</v>
      </c>
      <c r="B987" s="4">
        <v>106.18210000000001</v>
      </c>
      <c r="C987" s="7">
        <v>110.97875999999999</v>
      </c>
      <c r="D987" s="7">
        <v>68.597414930000014</v>
      </c>
      <c r="E987" s="14">
        <f t="shared" si="227"/>
        <v>0.61811300585805806</v>
      </c>
      <c r="F987" s="35">
        <v>7.210534</v>
      </c>
      <c r="G987" s="36">
        <v>9.8770340000000001</v>
      </c>
      <c r="H987" s="36">
        <v>4.7442970899999999</v>
      </c>
      <c r="I987" s="14">
        <f t="shared" si="228"/>
        <v>0.48033621125532217</v>
      </c>
    </row>
    <row r="988" spans="1:9" ht="15.75" thickBot="1" x14ac:dyDescent="0.3">
      <c r="A988" s="185" t="s">
        <v>76</v>
      </c>
      <c r="B988" s="43">
        <v>0.48679899999999998</v>
      </c>
      <c r="C988" s="44">
        <v>0.48679899999999998</v>
      </c>
      <c r="D988" s="44">
        <v>0.30793296000000003</v>
      </c>
      <c r="E988" s="22">
        <f t="shared" si="227"/>
        <v>0.6325669526847838</v>
      </c>
      <c r="F988" s="228">
        <v>0.4</v>
      </c>
      <c r="G988" s="229">
        <v>0.4</v>
      </c>
      <c r="H988" s="229">
        <v>0</v>
      </c>
      <c r="I988" s="22">
        <f>H988/G988</f>
        <v>0</v>
      </c>
    </row>
    <row r="989" spans="1:9" ht="15.75" thickBot="1" x14ac:dyDescent="0.3">
      <c r="A989" s="220" t="s">
        <v>286</v>
      </c>
      <c r="B989" s="221">
        <f>SUM(B990:B1005)</f>
        <v>989.77857800000004</v>
      </c>
      <c r="C989" s="222">
        <f t="shared" ref="C989:D989" si="229">SUM(C990:C1005)</f>
        <v>1005.5274889999999</v>
      </c>
      <c r="D989" s="222">
        <f t="shared" si="229"/>
        <v>622.79889799</v>
      </c>
      <c r="E989" s="223">
        <f>D989/C989</f>
        <v>0.61937530778932293</v>
      </c>
      <c r="F989" s="224">
        <f>SUM(F990:F1005)</f>
        <v>834.32792599999993</v>
      </c>
      <c r="G989" s="225">
        <f t="shared" ref="G989:H989" si="230">SUM(G990:G1005)</f>
        <v>895.93755799999997</v>
      </c>
      <c r="H989" s="225">
        <f t="shared" si="230"/>
        <v>424.57349989000005</v>
      </c>
      <c r="I989" s="223">
        <f>H989/G989</f>
        <v>0.47388737764021727</v>
      </c>
    </row>
    <row r="990" spans="1:9" x14ac:dyDescent="0.25">
      <c r="A990" s="174" t="s">
        <v>269</v>
      </c>
      <c r="B990" s="45">
        <v>207.332617</v>
      </c>
      <c r="C990" s="46">
        <v>206.89623399999999</v>
      </c>
      <c r="D990" s="46">
        <v>137.72568996999999</v>
      </c>
      <c r="E990" s="56">
        <f t="shared" ref="E990:E1005" si="231">D990/C990</f>
        <v>0.66567519044353407</v>
      </c>
      <c r="F990" s="191">
        <v>28.183817999999999</v>
      </c>
      <c r="G990" s="192">
        <v>28.620201000000002</v>
      </c>
      <c r="H990" s="192">
        <v>13.680906390000001</v>
      </c>
      <c r="I990" s="193">
        <f t="shared" ref="I990" si="232">H990/G990</f>
        <v>0.47801573406140646</v>
      </c>
    </row>
    <row r="991" spans="1:9" x14ac:dyDescent="0.25">
      <c r="A991" s="174" t="s">
        <v>257</v>
      </c>
      <c r="B991" s="45">
        <v>54.095967000000002</v>
      </c>
      <c r="C991" s="46">
        <v>53.505333999999998</v>
      </c>
      <c r="D991" s="46">
        <v>34.75276667</v>
      </c>
      <c r="E991" s="53">
        <f t="shared" si="231"/>
        <v>0.64951966602058775</v>
      </c>
      <c r="F991" s="191">
        <v>29.9832</v>
      </c>
      <c r="G991" s="192">
        <v>30.543832999999999</v>
      </c>
      <c r="H991" s="192">
        <v>23.350481170000002</v>
      </c>
      <c r="I991" s="193">
        <f>H991/G991</f>
        <v>0.76449086039725278</v>
      </c>
    </row>
    <row r="992" spans="1:9" x14ac:dyDescent="0.25">
      <c r="A992" s="169" t="s">
        <v>50</v>
      </c>
      <c r="B992" s="4">
        <v>0.89079900000000001</v>
      </c>
      <c r="C992" s="7">
        <v>0.89079900000000001</v>
      </c>
      <c r="D992" s="7">
        <v>0.33785862999999999</v>
      </c>
      <c r="E992" s="53">
        <f t="shared" si="231"/>
        <v>0.37927594215979138</v>
      </c>
      <c r="F992" s="59" t="s">
        <v>19</v>
      </c>
      <c r="G992" s="60" t="s">
        <v>19</v>
      </c>
      <c r="H992" s="60" t="s">
        <v>19</v>
      </c>
      <c r="I992" s="14" t="s">
        <v>19</v>
      </c>
    </row>
    <row r="993" spans="1:9" x14ac:dyDescent="0.25">
      <c r="A993" s="169" t="s">
        <v>258</v>
      </c>
      <c r="B993" s="4">
        <v>37.399543000000001</v>
      </c>
      <c r="C993" s="7">
        <v>37.399543000000001</v>
      </c>
      <c r="D993" s="7">
        <v>24.220521300000001</v>
      </c>
      <c r="E993" s="53">
        <f t="shared" si="231"/>
        <v>0.64761543476614136</v>
      </c>
      <c r="F993" s="35">
        <v>16.561254999999999</v>
      </c>
      <c r="G993" s="36">
        <v>16.425353999999999</v>
      </c>
      <c r="H993" s="36">
        <v>6.5605656100000003</v>
      </c>
      <c r="I993" s="14">
        <f t="shared" ref="I993:I996" si="233">H993/G993</f>
        <v>0.39941699947532339</v>
      </c>
    </row>
    <row r="994" spans="1:9" x14ac:dyDescent="0.25">
      <c r="A994" s="169" t="s">
        <v>54</v>
      </c>
      <c r="B994" s="4">
        <v>133.813106</v>
      </c>
      <c r="C994" s="7">
        <v>144.92693299999999</v>
      </c>
      <c r="D994" s="7">
        <v>86.30110993000001</v>
      </c>
      <c r="E994" s="53">
        <f t="shared" si="231"/>
        <v>0.59548013708397474</v>
      </c>
      <c r="F994" s="35">
        <v>187.75339299999999</v>
      </c>
      <c r="G994" s="36">
        <v>190.776476</v>
      </c>
      <c r="H994" s="36">
        <v>87.06945687000001</v>
      </c>
      <c r="I994" s="14">
        <f t="shared" si="233"/>
        <v>0.45639514208240228</v>
      </c>
    </row>
    <row r="995" spans="1:9" x14ac:dyDescent="0.25">
      <c r="A995" s="169" t="s">
        <v>259</v>
      </c>
      <c r="B995" s="4">
        <v>8.4538960000000003</v>
      </c>
      <c r="C995" s="7">
        <v>7.9825730000000004</v>
      </c>
      <c r="D995" s="7">
        <v>4.1076015200000002</v>
      </c>
      <c r="E995" s="53">
        <f t="shared" si="231"/>
        <v>0.51457111886104889</v>
      </c>
      <c r="F995" s="35">
        <v>77.292663000000005</v>
      </c>
      <c r="G995" s="36">
        <v>89.865538000000001</v>
      </c>
      <c r="H995" s="36">
        <v>55.943851430000002</v>
      </c>
      <c r="I995" s="14">
        <f t="shared" si="233"/>
        <v>0.62252842051643875</v>
      </c>
    </row>
    <row r="996" spans="1:9" x14ac:dyDescent="0.25">
      <c r="A996" s="169" t="s">
        <v>260</v>
      </c>
      <c r="B996" s="25">
        <v>1.3389340000000001</v>
      </c>
      <c r="C996" s="26">
        <v>1.8389310000000001</v>
      </c>
      <c r="D996" s="26">
        <v>0.76544626999999998</v>
      </c>
      <c r="E996" s="53">
        <f t="shared" si="231"/>
        <v>0.41624523704260785</v>
      </c>
      <c r="F996" s="25">
        <v>0.27900000000000003</v>
      </c>
      <c r="G996" s="26">
        <v>0.27900000000000003</v>
      </c>
      <c r="H996" s="26">
        <v>0.23737932</v>
      </c>
      <c r="I996" s="14">
        <f t="shared" si="233"/>
        <v>0.85082193548387086</v>
      </c>
    </row>
    <row r="997" spans="1:9" x14ac:dyDescent="0.25">
      <c r="A997" s="169" t="s">
        <v>270</v>
      </c>
      <c r="B997" s="25">
        <v>2.9946999999999999</v>
      </c>
      <c r="C997" s="26">
        <v>2.9946999999999999</v>
      </c>
      <c r="D997" s="26">
        <v>1.73458669</v>
      </c>
      <c r="E997" s="53">
        <f t="shared" si="231"/>
        <v>0.57921884996827733</v>
      </c>
      <c r="F997" s="71" t="s">
        <v>19</v>
      </c>
      <c r="G997" s="72" t="s">
        <v>19</v>
      </c>
      <c r="H997" s="72" t="s">
        <v>19</v>
      </c>
      <c r="I997" s="14" t="s">
        <v>19</v>
      </c>
    </row>
    <row r="998" spans="1:9" x14ac:dyDescent="0.25">
      <c r="A998" s="169" t="s">
        <v>271</v>
      </c>
      <c r="B998" s="25">
        <v>149.72724700000001</v>
      </c>
      <c r="C998" s="26">
        <v>149.72724700000001</v>
      </c>
      <c r="D998" s="26">
        <v>74.903084219999997</v>
      </c>
      <c r="E998" s="53">
        <f t="shared" si="231"/>
        <v>0.50026355069495132</v>
      </c>
      <c r="F998" s="205">
        <v>185.49471199999999</v>
      </c>
      <c r="G998" s="206">
        <v>185.49471199999999</v>
      </c>
      <c r="H998" s="206">
        <v>41.154634969999996</v>
      </c>
      <c r="I998" s="14">
        <f t="shared" ref="I998:I1005" si="234">H998/G998</f>
        <v>0.22186419508282262</v>
      </c>
    </row>
    <row r="999" spans="1:9" x14ac:dyDescent="0.25">
      <c r="A999" s="169" t="s">
        <v>261</v>
      </c>
      <c r="B999" s="4">
        <v>8.1997180000000007</v>
      </c>
      <c r="C999" s="7">
        <v>8.1731350000000003</v>
      </c>
      <c r="D999" s="7">
        <v>5.2734887600000002</v>
      </c>
      <c r="E999" s="53">
        <f t="shared" si="231"/>
        <v>0.64522227517347996</v>
      </c>
      <c r="F999" s="35">
        <v>7.9877840000000004</v>
      </c>
      <c r="G999" s="36">
        <v>8.014367</v>
      </c>
      <c r="H999" s="36">
        <v>6.1267997000000003</v>
      </c>
      <c r="I999" s="14">
        <f t="shared" si="234"/>
        <v>0.76447705726478465</v>
      </c>
    </row>
    <row r="1000" spans="1:9" x14ac:dyDescent="0.25">
      <c r="A1000" s="169" t="s">
        <v>284</v>
      </c>
      <c r="B1000" s="4">
        <v>62.51</v>
      </c>
      <c r="C1000" s="7">
        <v>62.466799999999999</v>
      </c>
      <c r="D1000" s="7">
        <v>29.078151250000001</v>
      </c>
      <c r="E1000" s="53">
        <f t="shared" si="231"/>
        <v>0.4654976923741892</v>
      </c>
      <c r="F1000" s="35">
        <v>268.41350899999998</v>
      </c>
      <c r="G1000" s="36">
        <v>295.99895900000001</v>
      </c>
      <c r="H1000" s="36">
        <v>170.72312596</v>
      </c>
      <c r="I1000" s="14">
        <f t="shared" si="234"/>
        <v>0.57676934586786843</v>
      </c>
    </row>
    <row r="1001" spans="1:9" x14ac:dyDescent="0.25">
      <c r="A1001" s="169" t="s">
        <v>96</v>
      </c>
      <c r="B1001" s="4">
        <v>130.75391200000001</v>
      </c>
      <c r="C1001" s="7">
        <v>142.61120399999999</v>
      </c>
      <c r="D1001" s="7">
        <v>99.047530309999999</v>
      </c>
      <c r="E1001" s="53">
        <f t="shared" si="231"/>
        <v>0.69452839280425682</v>
      </c>
      <c r="F1001" s="35">
        <v>6.4237219999999997</v>
      </c>
      <c r="G1001" s="36">
        <v>9.5664300000000004</v>
      </c>
      <c r="H1001" s="36">
        <v>2.1787492500000001</v>
      </c>
      <c r="I1001" s="14">
        <f t="shared" si="234"/>
        <v>0.22774945826185944</v>
      </c>
    </row>
    <row r="1002" spans="1:9" x14ac:dyDescent="0.25">
      <c r="A1002" s="169" t="s">
        <v>81</v>
      </c>
      <c r="B1002" s="4">
        <v>111.71040000000001</v>
      </c>
      <c r="C1002" s="7">
        <v>110.99039999999999</v>
      </c>
      <c r="D1002" s="7">
        <v>76.822698379999991</v>
      </c>
      <c r="E1002" s="53">
        <f t="shared" si="231"/>
        <v>0.69215624396344189</v>
      </c>
      <c r="F1002" s="35">
        <v>3.8921999999999999</v>
      </c>
      <c r="G1002" s="36">
        <v>4.6121999999999996</v>
      </c>
      <c r="H1002" s="36">
        <v>0.46238384000000005</v>
      </c>
      <c r="I1002" s="14">
        <f t="shared" si="234"/>
        <v>0.10025233944755216</v>
      </c>
    </row>
    <row r="1003" spans="1:9" x14ac:dyDescent="0.25">
      <c r="A1003" s="169" t="s">
        <v>77</v>
      </c>
      <c r="B1003" s="4">
        <v>27.018794</v>
      </c>
      <c r="C1003" s="7">
        <v>26.940335000000001</v>
      </c>
      <c r="D1003" s="7">
        <v>14.25784809</v>
      </c>
      <c r="E1003" s="53">
        <f t="shared" si="231"/>
        <v>0.52923796567488857</v>
      </c>
      <c r="F1003" s="35">
        <v>9.9732059999999993</v>
      </c>
      <c r="G1003" s="36">
        <v>9.9932060000000007</v>
      </c>
      <c r="H1003" s="36">
        <v>4.9699605099999999</v>
      </c>
      <c r="I1003" s="14">
        <f t="shared" si="234"/>
        <v>0.49733393967861761</v>
      </c>
    </row>
    <row r="1004" spans="1:9" x14ac:dyDescent="0.25">
      <c r="A1004" s="169" t="s">
        <v>262</v>
      </c>
      <c r="B1004" s="4">
        <v>4.9959709999999999</v>
      </c>
      <c r="C1004" s="7">
        <v>4.9744859999999997</v>
      </c>
      <c r="D1004" s="7">
        <v>3.5678146900000001</v>
      </c>
      <c r="E1004" s="53">
        <f t="shared" si="231"/>
        <v>0.71722278241410276</v>
      </c>
      <c r="F1004" s="35">
        <v>1.4520599999999999</v>
      </c>
      <c r="G1004" s="36">
        <v>1.4735450000000001</v>
      </c>
      <c r="H1004" s="36">
        <v>0.49706184999999997</v>
      </c>
      <c r="I1004" s="14">
        <f t="shared" si="234"/>
        <v>0.33732383469795624</v>
      </c>
    </row>
    <row r="1005" spans="1:9" ht="15.75" thickBot="1" x14ac:dyDescent="0.3">
      <c r="A1005" s="169" t="s">
        <v>263</v>
      </c>
      <c r="B1005" s="41">
        <v>48.542974000000001</v>
      </c>
      <c r="C1005" s="42">
        <v>43.208835000000001</v>
      </c>
      <c r="D1005" s="42">
        <v>29.902701309999998</v>
      </c>
      <c r="E1005" s="54">
        <f t="shared" si="231"/>
        <v>0.69205062598887468</v>
      </c>
      <c r="F1005" s="199">
        <v>10.637404</v>
      </c>
      <c r="G1005" s="200">
        <v>24.273737000000001</v>
      </c>
      <c r="H1005" s="200">
        <v>11.61814302</v>
      </c>
      <c r="I1005" s="190">
        <f t="shared" si="234"/>
        <v>0.47863017630948212</v>
      </c>
    </row>
    <row r="1006" spans="1:9" ht="15.75" thickBot="1" x14ac:dyDescent="0.3">
      <c r="A1006" s="27" t="s">
        <v>287</v>
      </c>
      <c r="B1006" s="194">
        <f>SUM(B1007:B1014)</f>
        <v>655.10598700000003</v>
      </c>
      <c r="C1006" s="195">
        <f t="shared" ref="C1006:D1006" si="235">SUM(C1007:C1014)</f>
        <v>657.2585499999999</v>
      </c>
      <c r="D1006" s="195">
        <f t="shared" si="235"/>
        <v>463.56596288999998</v>
      </c>
      <c r="E1006" s="196">
        <f>D1006/C1006</f>
        <v>0.70530229373204811</v>
      </c>
      <c r="F1006" s="198">
        <f>SUM(F1007:F1014)</f>
        <v>2475.9225489999999</v>
      </c>
      <c r="G1006" s="197">
        <f t="shared" ref="G1006:H1006" si="236">SUM(G1007:G1014)</f>
        <v>2476.9699859999996</v>
      </c>
      <c r="H1006" s="197">
        <f t="shared" si="236"/>
        <v>2157.5570108500001</v>
      </c>
      <c r="I1006" s="196">
        <f>H1006/G1006</f>
        <v>0.87104689319800277</v>
      </c>
    </row>
    <row r="1007" spans="1:9" x14ac:dyDescent="0.25">
      <c r="A1007" s="169" t="s">
        <v>264</v>
      </c>
      <c r="B1007" s="45">
        <v>20.573</v>
      </c>
      <c r="C1007" s="46">
        <v>20.521694</v>
      </c>
      <c r="D1007" s="46">
        <v>12.715077390000001</v>
      </c>
      <c r="E1007" s="56">
        <f t="shared" ref="E1007:E1014" si="237">D1007/C1007</f>
        <v>0.61959199810697896</v>
      </c>
      <c r="F1007" s="201">
        <v>1.5</v>
      </c>
      <c r="G1007" s="202">
        <v>1.5513060000000001</v>
      </c>
      <c r="H1007" s="202">
        <v>0.80726077000000007</v>
      </c>
      <c r="I1007" s="193">
        <f t="shared" ref="I1007:I1008" si="238">H1007/G1007</f>
        <v>0.52037494214552127</v>
      </c>
    </row>
    <row r="1008" spans="1:9" x14ac:dyDescent="0.25">
      <c r="A1008" s="169" t="s">
        <v>194</v>
      </c>
      <c r="B1008" s="4">
        <v>6.6068290000000003</v>
      </c>
      <c r="C1008" s="7">
        <v>6.6068290000000003</v>
      </c>
      <c r="D1008" s="7">
        <v>3.6428866900000001</v>
      </c>
      <c r="E1008" s="53">
        <f t="shared" si="237"/>
        <v>0.5513820154873087</v>
      </c>
      <c r="F1008" s="5">
        <v>0.96389400000000003</v>
      </c>
      <c r="G1008" s="6">
        <v>0.96389400000000003</v>
      </c>
      <c r="H1008" s="6">
        <v>0.25812332999999998</v>
      </c>
      <c r="I1008" s="14">
        <f t="shared" si="238"/>
        <v>0.26779223649073441</v>
      </c>
    </row>
    <row r="1009" spans="1:9" x14ac:dyDescent="0.25">
      <c r="A1009" s="169" t="s">
        <v>265</v>
      </c>
      <c r="B1009" s="4">
        <v>24.41047</v>
      </c>
      <c r="C1009" s="7">
        <v>24.120570000000001</v>
      </c>
      <c r="D1009" s="7">
        <v>14.12957812</v>
      </c>
      <c r="E1009" s="53">
        <f t="shared" si="237"/>
        <v>0.58578956135779536</v>
      </c>
      <c r="F1009" s="5">
        <v>47.988819999999997</v>
      </c>
      <c r="G1009" s="6">
        <v>48.27872</v>
      </c>
      <c r="H1009" s="6">
        <v>33.519447769999999</v>
      </c>
      <c r="I1009" s="14">
        <f>H1009/G1009</f>
        <v>0.69429031610614367</v>
      </c>
    </row>
    <row r="1010" spans="1:9" x14ac:dyDescent="0.25">
      <c r="A1010" s="176" t="s">
        <v>266</v>
      </c>
      <c r="B1010" s="4">
        <v>9.4709000000000003</v>
      </c>
      <c r="C1010" s="7">
        <v>11.9709</v>
      </c>
      <c r="D1010" s="7">
        <v>7.1151334899999998</v>
      </c>
      <c r="E1010" s="53">
        <f t="shared" si="237"/>
        <v>0.59436913598810448</v>
      </c>
      <c r="F1010" s="5">
        <v>5.5</v>
      </c>
      <c r="G1010" s="6">
        <v>6.2</v>
      </c>
      <c r="H1010" s="6">
        <v>0.48664518000000001</v>
      </c>
      <c r="I1010" s="14">
        <f>H1010/G1010</f>
        <v>7.8491158064516134E-2</v>
      </c>
    </row>
    <row r="1011" spans="1:9" x14ac:dyDescent="0.25">
      <c r="A1011" s="176" t="s">
        <v>272</v>
      </c>
      <c r="B1011" s="4">
        <v>330.5899</v>
      </c>
      <c r="C1011" s="7">
        <v>330.5899</v>
      </c>
      <c r="D1011" s="7">
        <v>210.92012399999999</v>
      </c>
      <c r="E1011" s="53">
        <f t="shared" si="237"/>
        <v>0.63801139720239486</v>
      </c>
      <c r="F1011" s="5">
        <v>1673.1657</v>
      </c>
      <c r="G1011" s="6">
        <v>1673.1657</v>
      </c>
      <c r="H1011" s="6">
        <v>1413.742497</v>
      </c>
      <c r="I1011" s="14">
        <f t="shared" ref="I1011:I1012" si="239">H1011/G1011</f>
        <v>0.84495068061698841</v>
      </c>
    </row>
    <row r="1012" spans="1:9" x14ac:dyDescent="0.25">
      <c r="A1012" s="176" t="s">
        <v>273</v>
      </c>
      <c r="B1012" s="4">
        <v>251.415131</v>
      </c>
      <c r="C1012" s="7">
        <v>251.415131</v>
      </c>
      <c r="D1012" s="7">
        <v>207.95784599999999</v>
      </c>
      <c r="E1012" s="53">
        <f t="shared" si="237"/>
        <v>0.82714928561718104</v>
      </c>
      <c r="F1012" s="5">
        <v>743.42366500000003</v>
      </c>
      <c r="G1012" s="6">
        <v>743.42366500000003</v>
      </c>
      <c r="H1012" s="6">
        <v>706.31556499999999</v>
      </c>
      <c r="I1012" s="14">
        <f t="shared" si="239"/>
        <v>0.95008485504695361</v>
      </c>
    </row>
    <row r="1013" spans="1:9" x14ac:dyDescent="0.25">
      <c r="A1013" s="177" t="s">
        <v>267</v>
      </c>
      <c r="B1013" s="4">
        <v>6.3026299999999997</v>
      </c>
      <c r="C1013" s="7">
        <v>6.2963990000000001</v>
      </c>
      <c r="D1013" s="7">
        <v>3.3308861899999997</v>
      </c>
      <c r="E1013" s="53">
        <f t="shared" si="237"/>
        <v>0.52901447160511905</v>
      </c>
      <c r="F1013" s="5">
        <v>9.7369999999999998E-2</v>
      </c>
      <c r="G1013" s="6">
        <v>0.103601</v>
      </c>
      <c r="H1013" s="6">
        <v>4.4353330000000003E-2</v>
      </c>
      <c r="I1013" s="14">
        <f>H1013/G1013</f>
        <v>0.42811681354427084</v>
      </c>
    </row>
    <row r="1014" spans="1:9" ht="15.75" thickBot="1" x14ac:dyDescent="0.3">
      <c r="A1014" s="178" t="s">
        <v>268</v>
      </c>
      <c r="B1014" s="43">
        <v>5.7371270000000001</v>
      </c>
      <c r="C1014" s="44">
        <v>5.7371270000000001</v>
      </c>
      <c r="D1014" s="44">
        <v>3.7544310099999998</v>
      </c>
      <c r="E1014" s="55">
        <f t="shared" si="237"/>
        <v>0.65440960431937445</v>
      </c>
      <c r="F1014" s="37">
        <v>3.2831000000000001</v>
      </c>
      <c r="G1014" s="38">
        <v>3.2831000000000001</v>
      </c>
      <c r="H1014" s="38">
        <v>2.3831184700000003</v>
      </c>
      <c r="I1014" s="24">
        <f t="shared" ref="I1014" si="240">H1014/G1014</f>
        <v>0.72587446925162202</v>
      </c>
    </row>
    <row r="1015" spans="1:9" x14ac:dyDescent="0.25">
      <c r="A1015" s="254" t="s">
        <v>201</v>
      </c>
      <c r="B1015" s="254"/>
      <c r="C1015" s="254"/>
      <c r="D1015" s="254"/>
      <c r="E1015" s="254"/>
      <c r="F1015" s="254"/>
      <c r="G1015" s="254"/>
      <c r="H1015" s="254"/>
      <c r="I1015" s="254"/>
    </row>
    <row r="1016" spans="1:9" x14ac:dyDescent="0.25">
      <c r="A1016" s="238" t="s">
        <v>203</v>
      </c>
      <c r="B1016" s="239"/>
      <c r="C1016" s="239"/>
      <c r="D1016" s="239"/>
      <c r="E1016" s="239"/>
      <c r="F1016" s="239"/>
      <c r="G1016" s="239"/>
      <c r="H1016" s="239"/>
      <c r="I1016" s="239"/>
    </row>
    <row r="1017" spans="1:9" x14ac:dyDescent="0.25">
      <c r="A1017" s="255"/>
      <c r="B1017" s="255"/>
      <c r="C1017" s="255"/>
      <c r="D1017" s="255"/>
      <c r="E1017" s="255"/>
      <c r="F1017" s="255"/>
      <c r="G1017" s="255"/>
      <c r="H1017" s="255"/>
      <c r="I1017" s="255"/>
    </row>
    <row r="1018" spans="1:9" x14ac:dyDescent="0.25">
      <c r="A1018" s="244" t="s">
        <v>0</v>
      </c>
      <c r="B1018" s="244"/>
      <c r="C1018" s="244"/>
      <c r="D1018" s="244"/>
      <c r="E1018" s="244"/>
      <c r="F1018" s="244"/>
      <c r="G1018" s="244"/>
      <c r="H1018" s="244"/>
      <c r="I1018" s="244"/>
    </row>
    <row r="1019" spans="1:9" x14ac:dyDescent="0.25">
      <c r="A1019" s="244" t="s">
        <v>1</v>
      </c>
      <c r="B1019" s="244"/>
      <c r="C1019" s="244"/>
      <c r="D1019" s="244"/>
      <c r="E1019" s="244"/>
      <c r="F1019" s="244"/>
      <c r="G1019" s="244"/>
      <c r="H1019" s="244"/>
      <c r="I1019" s="244"/>
    </row>
    <row r="1020" spans="1:9" x14ac:dyDescent="0.25">
      <c r="A1020" s="245" t="s">
        <v>200</v>
      </c>
      <c r="B1020" s="245"/>
      <c r="C1020" s="245"/>
      <c r="D1020" s="245"/>
      <c r="E1020" s="245"/>
      <c r="F1020" s="245"/>
      <c r="G1020" s="245"/>
      <c r="H1020" s="245"/>
      <c r="I1020" s="245"/>
    </row>
    <row r="1021" spans="1:9" x14ac:dyDescent="0.25">
      <c r="A1021" s="245" t="s">
        <v>274</v>
      </c>
      <c r="B1021" s="245"/>
      <c r="C1021" s="245"/>
      <c r="D1021" s="245"/>
      <c r="E1021" s="245"/>
      <c r="F1021" s="245"/>
      <c r="G1021" s="245"/>
      <c r="H1021" s="245"/>
      <c r="I1021" s="245"/>
    </row>
    <row r="1022" spans="1:9" x14ac:dyDescent="0.25">
      <c r="A1022" s="245" t="s">
        <v>304</v>
      </c>
      <c r="B1022" s="245"/>
      <c r="C1022" s="245"/>
      <c r="D1022" s="245"/>
      <c r="E1022" s="245"/>
      <c r="F1022" s="245"/>
      <c r="G1022" s="245"/>
      <c r="H1022" s="245"/>
      <c r="I1022" s="245"/>
    </row>
    <row r="1023" spans="1:9" x14ac:dyDescent="0.25">
      <c r="A1023" s="246" t="s">
        <v>2</v>
      </c>
      <c r="B1023" s="246"/>
      <c r="C1023" s="246"/>
      <c r="D1023" s="246"/>
      <c r="E1023" s="246"/>
      <c r="F1023" s="246"/>
      <c r="G1023" s="246"/>
      <c r="H1023" s="246"/>
      <c r="I1023" s="246"/>
    </row>
    <row r="1024" spans="1:9" ht="15.75" thickBot="1" x14ac:dyDescent="0.3">
      <c r="A1024" s="253"/>
      <c r="B1024" s="253"/>
      <c r="C1024" s="253"/>
      <c r="D1024" s="253"/>
      <c r="E1024" s="253"/>
      <c r="F1024" s="253"/>
      <c r="G1024" s="253"/>
      <c r="H1024" s="253"/>
      <c r="I1024" s="253"/>
    </row>
    <row r="1025" spans="1:9" x14ac:dyDescent="0.25">
      <c r="A1025" s="247" t="s">
        <v>3</v>
      </c>
      <c r="B1025" s="249" t="s">
        <v>4</v>
      </c>
      <c r="C1025" s="250"/>
      <c r="D1025" s="250"/>
      <c r="E1025" s="251"/>
      <c r="F1025" s="249" t="s">
        <v>5</v>
      </c>
      <c r="G1025" s="250"/>
      <c r="H1025" s="250"/>
      <c r="I1025" s="252"/>
    </row>
    <row r="1026" spans="1:9" ht="30.75" thickBot="1" x14ac:dyDescent="0.3">
      <c r="A1026" s="248"/>
      <c r="B1026" s="207" t="s">
        <v>6</v>
      </c>
      <c r="C1026" s="208" t="s">
        <v>7</v>
      </c>
      <c r="D1026" s="208" t="s">
        <v>8</v>
      </c>
      <c r="E1026" s="209" t="s">
        <v>9</v>
      </c>
      <c r="F1026" s="210" t="s">
        <v>6</v>
      </c>
      <c r="G1026" s="208" t="s">
        <v>7</v>
      </c>
      <c r="H1026" s="208" t="s">
        <v>8</v>
      </c>
      <c r="I1026" s="211" t="s">
        <v>9</v>
      </c>
    </row>
    <row r="1027" spans="1:9" ht="15.75" thickBot="1" x14ac:dyDescent="0.3">
      <c r="A1027" s="68" t="s">
        <v>91</v>
      </c>
      <c r="B1027" s="213">
        <f>B1029+B1059+B1102+B1119</f>
        <v>16762.121198000001</v>
      </c>
      <c r="C1027" s="214">
        <f t="shared" ref="C1027:D1027" si="241">C1029+C1059+C1102+C1119</f>
        <v>16520.741562970004</v>
      </c>
      <c r="D1027" s="214">
        <f t="shared" si="241"/>
        <v>12620.973439589998</v>
      </c>
      <c r="E1027" s="215">
        <f>D1027/C1027</f>
        <v>0.76394715040388728</v>
      </c>
      <c r="F1027" s="187">
        <f>F1029+F1059+F1102+F1119</f>
        <v>8532.6303919999991</v>
      </c>
      <c r="G1027" s="188">
        <f t="shared" ref="G1027:H1027" si="242">G1029+G1059+G1102+G1119</f>
        <v>9286.41000403</v>
      </c>
      <c r="H1027" s="188">
        <f t="shared" si="242"/>
        <v>7458.9513733300009</v>
      </c>
      <c r="I1027" s="189">
        <f>H1027/G1027</f>
        <v>0.80321150693250232</v>
      </c>
    </row>
    <row r="1028" spans="1:9" ht="15.75" thickBot="1" x14ac:dyDescent="0.3">
      <c r="A1028" s="231" t="s">
        <v>10</v>
      </c>
      <c r="B1028" s="232">
        <f>B1029+B1059+B1102+B1119-B1103-B1110-B1111-B1124-B1125</f>
        <v>15820.061603000002</v>
      </c>
      <c r="C1028" s="233">
        <f t="shared" ref="C1028:D1028" si="243">C1029+C1059+C1102+C1119-C1103-C1110-C1111-C1124-C1125</f>
        <v>15579.296825970005</v>
      </c>
      <c r="D1028" s="233">
        <f t="shared" si="243"/>
        <v>11935.571835059998</v>
      </c>
      <c r="E1028" s="234">
        <f>D1028/C1028</f>
        <v>0.76611749351639047</v>
      </c>
      <c r="F1028" s="235">
        <f>F1029+F1059+F1102+F1119-F1066-F1103-F1111-F1124-F1125</f>
        <v>4287.5889799999986</v>
      </c>
      <c r="G1028" s="235">
        <f t="shared" ref="G1028:H1028" si="244">G1029+G1059+G1102+G1119-G1066-G1103-G1111-G1124-G1125</f>
        <v>5041.0037340300005</v>
      </c>
      <c r="H1028" s="235">
        <f t="shared" si="244"/>
        <v>3608.7280682600008</v>
      </c>
      <c r="I1028" s="236">
        <f>H1028/G1028</f>
        <v>0.71587490481286042</v>
      </c>
    </row>
    <row r="1029" spans="1:9" ht="15.75" thickBot="1" x14ac:dyDescent="0.3">
      <c r="A1029" s="70" t="s">
        <v>11</v>
      </c>
      <c r="B1029" s="216">
        <f>SUM(B1030:B1058)</f>
        <v>9447.7875329999988</v>
      </c>
      <c r="C1029" s="62">
        <f>SUM(C1030:C1058)</f>
        <v>9116.3530060000012</v>
      </c>
      <c r="D1029" s="62">
        <f>SUM(D1030:D1058)</f>
        <v>7425.9794625599989</v>
      </c>
      <c r="E1029" s="217">
        <f>D1029/C1029</f>
        <v>0.81457787534911497</v>
      </c>
      <c r="F1029" s="12">
        <f>SUM(F1030:F1058)</f>
        <v>2250.9244950000002</v>
      </c>
      <c r="G1029" s="13">
        <f>SUM(G1030:G1058)</f>
        <v>2653.9301609999998</v>
      </c>
      <c r="H1029" s="13">
        <f>SUM(H1030:H1058)</f>
        <v>2005.2716029799999</v>
      </c>
      <c r="I1029" s="20">
        <f>H1029/G1029</f>
        <v>0.75558567156281697</v>
      </c>
    </row>
    <row r="1030" spans="1:9" x14ac:dyDescent="0.25">
      <c r="A1030" s="168" t="s">
        <v>13</v>
      </c>
      <c r="B1030" s="39">
        <v>135.02112399999999</v>
      </c>
      <c r="C1030" s="40">
        <v>202.127264</v>
      </c>
      <c r="D1030" s="40">
        <v>158.54693691999998</v>
      </c>
      <c r="E1030" s="52">
        <f>D1030/C1030</f>
        <v>0.7843916440683627</v>
      </c>
      <c r="F1030" s="33">
        <v>8.9343920000000008</v>
      </c>
      <c r="G1030" s="34">
        <v>22.804324000000001</v>
      </c>
      <c r="H1030" s="34">
        <v>17.014464239999999</v>
      </c>
      <c r="I1030" s="21">
        <f>H1030/G1030</f>
        <v>0.74610693305357345</v>
      </c>
    </row>
    <row r="1031" spans="1:9" x14ac:dyDescent="0.25">
      <c r="A1031" s="169" t="s">
        <v>15</v>
      </c>
      <c r="B1031" s="4">
        <v>146.739915</v>
      </c>
      <c r="C1031" s="7">
        <v>163.17607100000001</v>
      </c>
      <c r="D1031" s="7">
        <v>105.78152774</v>
      </c>
      <c r="E1031" s="53">
        <f>D1031/C1031</f>
        <v>0.64826617709161538</v>
      </c>
      <c r="F1031" s="35">
        <v>4.1927849999999998</v>
      </c>
      <c r="G1031" s="36">
        <v>6.251112</v>
      </c>
      <c r="H1031" s="36">
        <v>4.2334621800000001</v>
      </c>
      <c r="I1031" s="14">
        <f>H1031/G1031</f>
        <v>0.67723345542361102</v>
      </c>
    </row>
    <row r="1032" spans="1:9" x14ac:dyDescent="0.25">
      <c r="A1032" s="169" t="s">
        <v>24</v>
      </c>
      <c r="B1032" s="4">
        <v>149.06460100000001</v>
      </c>
      <c r="C1032" s="7">
        <v>137.738305</v>
      </c>
      <c r="D1032" s="7">
        <v>114.34372341</v>
      </c>
      <c r="E1032" s="53">
        <f t="shared" ref="E1032:E1053" si="245">D1032/C1032</f>
        <v>0.83015195671240471</v>
      </c>
      <c r="F1032" s="35">
        <v>69.082545999999994</v>
      </c>
      <c r="G1032" s="36">
        <v>77.816714000000005</v>
      </c>
      <c r="H1032" s="36">
        <v>50.824131139999999</v>
      </c>
      <c r="I1032" s="14">
        <f t="shared" ref="I1032:I1044" si="246">H1032/G1032</f>
        <v>0.65312615410617303</v>
      </c>
    </row>
    <row r="1033" spans="1:9" x14ac:dyDescent="0.25">
      <c r="A1033" s="169" t="s">
        <v>210</v>
      </c>
      <c r="B1033" s="4">
        <v>63.263846999999998</v>
      </c>
      <c r="C1033" s="7">
        <v>63.283423999999997</v>
      </c>
      <c r="D1033" s="7">
        <v>54.16600571</v>
      </c>
      <c r="E1033" s="53">
        <f t="shared" si="245"/>
        <v>0.85592722843188773</v>
      </c>
      <c r="F1033" s="35">
        <v>5.3211310000000003</v>
      </c>
      <c r="G1033" s="36">
        <v>5.3371110000000002</v>
      </c>
      <c r="H1033" s="36">
        <v>4.5989891399999996</v>
      </c>
      <c r="I1033" s="14">
        <f t="shared" si="246"/>
        <v>0.86170011079027575</v>
      </c>
    </row>
    <row r="1034" spans="1:9" x14ac:dyDescent="0.25">
      <c r="A1034" s="170" t="s">
        <v>211</v>
      </c>
      <c r="B1034" s="4">
        <v>1605.1146980000001</v>
      </c>
      <c r="C1034" s="7">
        <v>1603.4830589999999</v>
      </c>
      <c r="D1034" s="7">
        <v>1327.3372343699998</v>
      </c>
      <c r="E1034" s="53">
        <f t="shared" si="245"/>
        <v>0.82778375918594593</v>
      </c>
      <c r="F1034" s="35">
        <v>167.67644200000001</v>
      </c>
      <c r="G1034" s="36">
        <v>222.805757</v>
      </c>
      <c r="H1034" s="36">
        <v>171.83444456000001</v>
      </c>
      <c r="I1034" s="14">
        <f t="shared" si="246"/>
        <v>0.77122982311448984</v>
      </c>
    </row>
    <row r="1035" spans="1:9" x14ac:dyDescent="0.25">
      <c r="A1035" s="171" t="s">
        <v>212</v>
      </c>
      <c r="B1035" s="4">
        <v>25.482987999999999</v>
      </c>
      <c r="C1035" s="7">
        <v>26.647579</v>
      </c>
      <c r="D1035" s="7">
        <v>19.714874930000001</v>
      </c>
      <c r="E1035" s="53">
        <f t="shared" si="245"/>
        <v>0.73983737622093171</v>
      </c>
      <c r="F1035" s="35">
        <v>3.9662000000000002</v>
      </c>
      <c r="G1035" s="36">
        <v>3.9662000000000002</v>
      </c>
      <c r="H1035" s="36">
        <v>3.5215745200000002</v>
      </c>
      <c r="I1035" s="14">
        <f t="shared" si="246"/>
        <v>0.88789635419293023</v>
      </c>
    </row>
    <row r="1036" spans="1:9" x14ac:dyDescent="0.25">
      <c r="A1036" s="171" t="s">
        <v>213</v>
      </c>
      <c r="B1036" s="4">
        <v>30.951138</v>
      </c>
      <c r="C1036" s="7">
        <v>30.951138</v>
      </c>
      <c r="D1036" s="7">
        <v>25.004565270000001</v>
      </c>
      <c r="E1036" s="53">
        <f t="shared" si="245"/>
        <v>0.80787224269427504</v>
      </c>
      <c r="F1036" s="35">
        <v>423.285684</v>
      </c>
      <c r="G1036" s="36">
        <v>586.31040499999995</v>
      </c>
      <c r="H1036" s="36">
        <v>384.70921069999997</v>
      </c>
      <c r="I1036" s="14">
        <f t="shared" si="246"/>
        <v>0.65615279452528219</v>
      </c>
    </row>
    <row r="1037" spans="1:9" x14ac:dyDescent="0.25">
      <c r="A1037" s="169" t="s">
        <v>214</v>
      </c>
      <c r="B1037" s="4">
        <v>66.098645000000005</v>
      </c>
      <c r="C1037" s="7">
        <v>65.604281999999998</v>
      </c>
      <c r="D1037" s="7">
        <v>52.30975961</v>
      </c>
      <c r="E1037" s="53">
        <f t="shared" si="245"/>
        <v>0.7973528253841724</v>
      </c>
      <c r="F1037" s="35">
        <v>116.89353</v>
      </c>
      <c r="G1037" s="36">
        <v>146.28808599999999</v>
      </c>
      <c r="H1037" s="36">
        <v>114.08072256999999</v>
      </c>
      <c r="I1037" s="14">
        <f t="shared" si="246"/>
        <v>0.77983604604683932</v>
      </c>
    </row>
    <row r="1038" spans="1:9" x14ac:dyDescent="0.25">
      <c r="A1038" s="171" t="s">
        <v>215</v>
      </c>
      <c r="B1038" s="4">
        <v>1268.258478</v>
      </c>
      <c r="C1038" s="7">
        <v>1279.546812</v>
      </c>
      <c r="D1038" s="7">
        <v>1029.3444957000002</v>
      </c>
      <c r="E1038" s="53">
        <f t="shared" si="245"/>
        <v>0.80446020891653014</v>
      </c>
      <c r="F1038" s="35">
        <v>439.19829499999997</v>
      </c>
      <c r="G1038" s="36">
        <v>454.25383099999999</v>
      </c>
      <c r="H1038" s="36">
        <v>259.43679492000001</v>
      </c>
      <c r="I1038" s="14">
        <f t="shared" si="246"/>
        <v>0.57112736803754116</v>
      </c>
    </row>
    <row r="1039" spans="1:9" x14ac:dyDescent="0.25">
      <c r="A1039" s="172" t="s">
        <v>216</v>
      </c>
      <c r="B1039" s="4">
        <v>33.359321999999999</v>
      </c>
      <c r="C1039" s="7">
        <v>35.32114</v>
      </c>
      <c r="D1039" s="7">
        <v>25.772699379999999</v>
      </c>
      <c r="E1039" s="53">
        <f t="shared" si="245"/>
        <v>0.72966782442469291</v>
      </c>
      <c r="F1039" s="35">
        <v>2.9409000000000001</v>
      </c>
      <c r="G1039" s="36">
        <v>2.9739330000000002</v>
      </c>
      <c r="H1039" s="36">
        <v>1.9102488799999999</v>
      </c>
      <c r="I1039" s="14">
        <f t="shared" si="246"/>
        <v>0.64233083932960156</v>
      </c>
    </row>
    <row r="1040" spans="1:9" x14ac:dyDescent="0.25">
      <c r="A1040" s="172" t="s">
        <v>298</v>
      </c>
      <c r="B1040" s="4">
        <v>15.777279999999999</v>
      </c>
      <c r="C1040" s="7">
        <v>15.08799</v>
      </c>
      <c r="D1040" s="7">
        <v>11.41530747</v>
      </c>
      <c r="E1040" s="53">
        <f t="shared" si="245"/>
        <v>0.7565823857253352</v>
      </c>
      <c r="F1040" s="35">
        <v>158.458932</v>
      </c>
      <c r="G1040" s="36">
        <v>156.220957</v>
      </c>
      <c r="H1040" s="36">
        <v>137.58275180999999</v>
      </c>
      <c r="I1040" s="14">
        <f t="shared" si="246"/>
        <v>0.88069331062925182</v>
      </c>
    </row>
    <row r="1041" spans="1:9" x14ac:dyDescent="0.25">
      <c r="A1041" s="172" t="s">
        <v>218</v>
      </c>
      <c r="B1041" s="4">
        <v>585.095056</v>
      </c>
      <c r="C1041" s="7">
        <v>655.21445000000006</v>
      </c>
      <c r="D1041" s="7">
        <v>490.02860198000002</v>
      </c>
      <c r="E1041" s="53">
        <f t="shared" si="245"/>
        <v>0.74789040745362068</v>
      </c>
      <c r="F1041" s="35">
        <v>90.747539000000003</v>
      </c>
      <c r="G1041" s="36">
        <v>88.934404000000001</v>
      </c>
      <c r="H1041" s="36">
        <v>56.186806470000001</v>
      </c>
      <c r="I1041" s="14">
        <f t="shared" si="246"/>
        <v>0.63177807398360708</v>
      </c>
    </row>
    <row r="1042" spans="1:9" x14ac:dyDescent="0.25">
      <c r="A1042" s="172" t="s">
        <v>219</v>
      </c>
      <c r="B1042" s="4">
        <v>102.434926</v>
      </c>
      <c r="C1042" s="7">
        <v>110.548467</v>
      </c>
      <c r="D1042" s="7">
        <v>79.065087700000007</v>
      </c>
      <c r="E1042" s="53">
        <f t="shared" si="245"/>
        <v>0.71520745466330171</v>
      </c>
      <c r="F1042" s="35">
        <v>16.206828999999999</v>
      </c>
      <c r="G1042" s="36">
        <v>21.090405000000001</v>
      </c>
      <c r="H1042" s="36">
        <v>15.4334115</v>
      </c>
      <c r="I1042" s="14">
        <f t="shared" si="246"/>
        <v>0.7317740697724866</v>
      </c>
    </row>
    <row r="1043" spans="1:9" x14ac:dyDescent="0.25">
      <c r="A1043" s="172" t="s">
        <v>220</v>
      </c>
      <c r="B1043" s="4">
        <v>814.38491099999999</v>
      </c>
      <c r="C1043" s="7">
        <v>827.51440100000002</v>
      </c>
      <c r="D1043" s="7">
        <v>672.23546464999993</v>
      </c>
      <c r="E1043" s="53">
        <f t="shared" si="245"/>
        <v>0.81235500413968009</v>
      </c>
      <c r="F1043" s="35">
        <v>32.685093999999999</v>
      </c>
      <c r="G1043" s="36">
        <v>68.180921999999995</v>
      </c>
      <c r="H1043" s="36">
        <v>35.541906700000006</v>
      </c>
      <c r="I1043" s="14">
        <f t="shared" si="246"/>
        <v>0.52128815007811136</v>
      </c>
    </row>
    <row r="1044" spans="1:9" x14ac:dyDescent="0.25">
      <c r="A1044" s="172" t="s">
        <v>221</v>
      </c>
      <c r="B1044" s="4">
        <v>28.016562</v>
      </c>
      <c r="C1044" s="7">
        <v>26.507883</v>
      </c>
      <c r="D1044" s="7">
        <v>20.011045420000002</v>
      </c>
      <c r="E1044" s="53">
        <f t="shared" si="245"/>
        <v>0.75490922530478966</v>
      </c>
      <c r="F1044" s="35">
        <v>652.33633999999995</v>
      </c>
      <c r="G1044" s="36">
        <v>651.63200900000004</v>
      </c>
      <c r="H1044" s="36">
        <v>640.26514745000009</v>
      </c>
      <c r="I1044" s="14">
        <f t="shared" si="246"/>
        <v>0.98255631799388798</v>
      </c>
    </row>
    <row r="1045" spans="1:9" x14ac:dyDescent="0.25">
      <c r="A1045" s="172" t="s">
        <v>30</v>
      </c>
      <c r="B1045" s="4">
        <v>2.6469969999999998</v>
      </c>
      <c r="C1045" s="7">
        <v>3.3969969999999998</v>
      </c>
      <c r="D1045" s="7">
        <v>2.77583169</v>
      </c>
      <c r="E1045" s="53">
        <f t="shared" si="245"/>
        <v>0.81714281466836747</v>
      </c>
      <c r="F1045" s="5" t="s">
        <v>19</v>
      </c>
      <c r="G1045" s="6" t="s">
        <v>19</v>
      </c>
      <c r="H1045" s="6" t="s">
        <v>19</v>
      </c>
      <c r="I1045" s="14" t="s">
        <v>19</v>
      </c>
    </row>
    <row r="1046" spans="1:9" x14ac:dyDescent="0.25">
      <c r="A1046" s="169" t="s">
        <v>222</v>
      </c>
      <c r="B1046" s="4">
        <v>41.711987000000001</v>
      </c>
      <c r="C1046" s="7">
        <v>43.839809000000002</v>
      </c>
      <c r="D1046" s="7">
        <v>32.45226959</v>
      </c>
      <c r="E1046" s="53">
        <f t="shared" si="245"/>
        <v>0.74024660075503523</v>
      </c>
      <c r="F1046" s="35">
        <v>13.764303</v>
      </c>
      <c r="G1046" s="36">
        <v>90.468670000000003</v>
      </c>
      <c r="H1046" s="36">
        <v>73.000383010000007</v>
      </c>
      <c r="I1046" s="14">
        <f t="shared" ref="I1046:I1051" si="247">H1046/G1046</f>
        <v>0.80691341002360273</v>
      </c>
    </row>
    <row r="1047" spans="1:9" x14ac:dyDescent="0.25">
      <c r="A1047" s="169" t="s">
        <v>223</v>
      </c>
      <c r="B1047" s="4">
        <v>25.769445000000001</v>
      </c>
      <c r="C1047" s="7">
        <v>21.398206999999999</v>
      </c>
      <c r="D1047" s="7">
        <v>18.54875148</v>
      </c>
      <c r="E1047" s="53">
        <f t="shared" si="245"/>
        <v>0.86683671580520749</v>
      </c>
      <c r="F1047" s="35">
        <v>16.50788</v>
      </c>
      <c r="G1047" s="36">
        <v>17.387526000000001</v>
      </c>
      <c r="H1047" s="36">
        <v>12.164141580000001</v>
      </c>
      <c r="I1047" s="14">
        <f t="shared" si="247"/>
        <v>0.69959013030375916</v>
      </c>
    </row>
    <row r="1048" spans="1:9" x14ac:dyDescent="0.25">
      <c r="A1048" s="172" t="s">
        <v>22</v>
      </c>
      <c r="B1048" s="4">
        <v>190.625665</v>
      </c>
      <c r="C1048" s="7">
        <v>210.60274000000001</v>
      </c>
      <c r="D1048" s="7">
        <v>158.06122492</v>
      </c>
      <c r="E1048" s="53">
        <f t="shared" si="245"/>
        <v>0.75051836894429769</v>
      </c>
      <c r="F1048" s="35">
        <v>14.985238000000001</v>
      </c>
      <c r="G1048" s="36">
        <v>15.138237999999999</v>
      </c>
      <c r="H1048" s="36">
        <v>11.28391723</v>
      </c>
      <c r="I1048" s="14">
        <f t="shared" si="247"/>
        <v>0.74539171797933157</v>
      </c>
    </row>
    <row r="1049" spans="1:9" x14ac:dyDescent="0.25">
      <c r="A1049" s="172" t="s">
        <v>26</v>
      </c>
      <c r="B1049" s="4">
        <v>200.13243499999999</v>
      </c>
      <c r="C1049" s="7">
        <v>198.880054</v>
      </c>
      <c r="D1049" s="7">
        <v>160.61629653</v>
      </c>
      <c r="E1049" s="53">
        <f t="shared" si="245"/>
        <v>0.80760384613531933</v>
      </c>
      <c r="F1049" s="5">
        <v>6.943263</v>
      </c>
      <c r="G1049" s="6">
        <v>8.5220020000000005</v>
      </c>
      <c r="H1049" s="6">
        <v>7.6773220700000007</v>
      </c>
      <c r="I1049" s="14">
        <f t="shared" si="247"/>
        <v>0.90088245344227802</v>
      </c>
    </row>
    <row r="1050" spans="1:9" x14ac:dyDescent="0.25">
      <c r="A1050" s="169" t="s">
        <v>25</v>
      </c>
      <c r="B1050" s="4">
        <v>6.5583390000000001</v>
      </c>
      <c r="C1050" s="7">
        <v>6.5583390000000001</v>
      </c>
      <c r="D1050" s="7">
        <v>5.27999902</v>
      </c>
      <c r="E1050" s="53">
        <f t="shared" si="245"/>
        <v>0.80508174707040914</v>
      </c>
      <c r="F1050" s="35">
        <v>0.23666999999999999</v>
      </c>
      <c r="G1050" s="36">
        <v>0.23666999999999999</v>
      </c>
      <c r="H1050" s="36">
        <v>0.21547660000000002</v>
      </c>
      <c r="I1050" s="14">
        <f t="shared" si="247"/>
        <v>0.91045168377910179</v>
      </c>
    </row>
    <row r="1051" spans="1:9" x14ac:dyDescent="0.25">
      <c r="A1051" s="172" t="s">
        <v>32</v>
      </c>
      <c r="B1051" s="4">
        <v>88.589093000000005</v>
      </c>
      <c r="C1051" s="7">
        <v>99.789814000000007</v>
      </c>
      <c r="D1051" s="7">
        <v>79.037257030000006</v>
      </c>
      <c r="E1051" s="53">
        <f t="shared" si="245"/>
        <v>0.79203732186533593</v>
      </c>
      <c r="F1051" s="5">
        <v>5.8419600000000003</v>
      </c>
      <c r="G1051" s="6">
        <v>6.0647029999999997</v>
      </c>
      <c r="H1051" s="6">
        <v>2.6999728300000001</v>
      </c>
      <c r="I1051" s="14">
        <f t="shared" si="247"/>
        <v>0.44519456764824267</v>
      </c>
    </row>
    <row r="1052" spans="1:9" x14ac:dyDescent="0.25">
      <c r="A1052" s="172" t="s">
        <v>18</v>
      </c>
      <c r="B1052" s="4">
        <v>5.3734799999999998</v>
      </c>
      <c r="C1052" s="7">
        <v>5.7754329999999996</v>
      </c>
      <c r="D1052" s="7">
        <v>4.7032712699999992</v>
      </c>
      <c r="E1052" s="53">
        <f t="shared" si="245"/>
        <v>0.81435820829364647</v>
      </c>
      <c r="F1052" s="59" t="s">
        <v>19</v>
      </c>
      <c r="G1052" s="60" t="s">
        <v>19</v>
      </c>
      <c r="H1052" s="60" t="s">
        <v>19</v>
      </c>
      <c r="I1052" s="14" t="s">
        <v>19</v>
      </c>
    </row>
    <row r="1053" spans="1:9" x14ac:dyDescent="0.25">
      <c r="A1053" s="169" t="s">
        <v>224</v>
      </c>
      <c r="B1053" s="4">
        <v>0.35524</v>
      </c>
      <c r="C1053" s="7">
        <v>0.35524</v>
      </c>
      <c r="D1053" s="7">
        <v>0</v>
      </c>
      <c r="E1053" s="53">
        <f t="shared" si="245"/>
        <v>0</v>
      </c>
      <c r="F1053" s="59" t="s">
        <v>19</v>
      </c>
      <c r="G1053" s="60" t="s">
        <v>19</v>
      </c>
      <c r="H1053" s="60" t="s">
        <v>19</v>
      </c>
      <c r="I1053" s="14" t="s">
        <v>19</v>
      </c>
    </row>
    <row r="1054" spans="1:9" x14ac:dyDescent="0.25">
      <c r="A1054" s="169" t="s">
        <v>23</v>
      </c>
      <c r="B1054" s="4">
        <v>37.924917999999998</v>
      </c>
      <c r="C1054" s="7">
        <v>37.924917999999998</v>
      </c>
      <c r="D1054" s="7">
        <v>31.588437389999999</v>
      </c>
      <c r="E1054" s="53">
        <f>D1054/C1054</f>
        <v>0.83292038732951246</v>
      </c>
      <c r="F1054" s="59" t="s">
        <v>19</v>
      </c>
      <c r="G1054" s="60" t="s">
        <v>19</v>
      </c>
      <c r="H1054" s="60" t="s">
        <v>19</v>
      </c>
      <c r="I1054" s="14" t="s">
        <v>19</v>
      </c>
    </row>
    <row r="1055" spans="1:9" x14ac:dyDescent="0.25">
      <c r="A1055" s="169" t="s">
        <v>31</v>
      </c>
      <c r="B1055" s="4">
        <v>3.6794289999999998</v>
      </c>
      <c r="C1055" s="7">
        <v>3.608479</v>
      </c>
      <c r="D1055" s="7">
        <v>2.9111842400000003</v>
      </c>
      <c r="E1055" s="53">
        <f t="shared" ref="E1055:E1057" si="248">D1055/C1055</f>
        <v>0.80676213994871537</v>
      </c>
      <c r="F1055" s="59">
        <v>0.119604</v>
      </c>
      <c r="G1055" s="60">
        <v>0.190554</v>
      </c>
      <c r="H1055" s="60">
        <v>0.16197940999999999</v>
      </c>
      <c r="I1055" s="14">
        <f t="shared" ref="I1055:I1057" si="249">H1055/G1055</f>
        <v>0.85004465925669359</v>
      </c>
    </row>
    <row r="1056" spans="1:9" x14ac:dyDescent="0.25">
      <c r="A1056" s="171" t="s">
        <v>17</v>
      </c>
      <c r="B1056" s="4">
        <v>4.1017229999999998</v>
      </c>
      <c r="C1056" s="7">
        <v>3.982227</v>
      </c>
      <c r="D1056" s="7">
        <v>3.1793976000000002</v>
      </c>
      <c r="E1056" s="53">
        <f t="shared" si="248"/>
        <v>0.7983968769233899</v>
      </c>
      <c r="F1056" s="59">
        <v>0.23183000000000001</v>
      </c>
      <c r="G1056" s="60">
        <v>0.44262600000000002</v>
      </c>
      <c r="H1056" s="60">
        <v>0.33755586999999998</v>
      </c>
      <c r="I1056" s="14">
        <f t="shared" si="249"/>
        <v>0.76262097120367978</v>
      </c>
    </row>
    <row r="1057" spans="1:9" x14ac:dyDescent="0.25">
      <c r="A1057" s="171" t="s">
        <v>78</v>
      </c>
      <c r="B1057" s="4">
        <v>5.9452410000000002</v>
      </c>
      <c r="C1057" s="7">
        <v>6.906809</v>
      </c>
      <c r="D1057" s="7">
        <v>5.3113824100000002</v>
      </c>
      <c r="E1057" s="53">
        <f t="shared" si="248"/>
        <v>0.76900670193717535</v>
      </c>
      <c r="F1057" s="59">
        <v>0.36710799999999999</v>
      </c>
      <c r="G1057" s="60">
        <v>0.61300200000000005</v>
      </c>
      <c r="H1057" s="60">
        <v>0.55678759999999994</v>
      </c>
      <c r="I1057" s="14">
        <f t="shared" si="249"/>
        <v>0.9082965471564528</v>
      </c>
    </row>
    <row r="1058" spans="1:9" ht="15.75" thickBot="1" x14ac:dyDescent="0.3">
      <c r="A1058" s="173" t="s">
        <v>34</v>
      </c>
      <c r="B1058" s="41">
        <v>3765.31005</v>
      </c>
      <c r="C1058" s="42">
        <v>3230.5816749999999</v>
      </c>
      <c r="D1058" s="42">
        <v>2736.4368291300002</v>
      </c>
      <c r="E1058" s="54">
        <f>D1058/C1058</f>
        <v>0.8470415251550637</v>
      </c>
      <c r="F1058" s="203" t="s">
        <v>19</v>
      </c>
      <c r="G1058" s="204" t="s">
        <v>19</v>
      </c>
      <c r="H1058" s="204" t="s">
        <v>19</v>
      </c>
      <c r="I1058" s="190" t="s">
        <v>19</v>
      </c>
    </row>
    <row r="1059" spans="1:9" ht="15.75" thickBot="1" x14ac:dyDescent="0.3">
      <c r="A1059" s="182" t="s">
        <v>137</v>
      </c>
      <c r="B1059" s="194">
        <f>SUM(B1060:B1101)</f>
        <v>5669.4491000000025</v>
      </c>
      <c r="C1059" s="195">
        <f t="shared" ref="C1059:D1059" si="250">SUM(C1060:C1101)</f>
        <v>5700.4332139700009</v>
      </c>
      <c r="D1059" s="195">
        <f t="shared" si="250"/>
        <v>3971.8777369299996</v>
      </c>
      <c r="E1059" s="196">
        <f>D1059/C1059</f>
        <v>0.69676769954889639</v>
      </c>
      <c r="F1059" s="198">
        <f>SUM(F1060:F1101)</f>
        <v>2971.4554219999995</v>
      </c>
      <c r="G1059" s="197">
        <f t="shared" ref="G1059:H1059" si="251">SUM(G1060:G1101)</f>
        <v>3117.4717640300009</v>
      </c>
      <c r="H1059" s="197">
        <f t="shared" si="251"/>
        <v>2582.9922154100009</v>
      </c>
      <c r="I1059" s="196">
        <f>H1059/G1059</f>
        <v>0.82855352379228264</v>
      </c>
    </row>
    <row r="1060" spans="1:9" x14ac:dyDescent="0.25">
      <c r="A1060" s="183" t="s">
        <v>225</v>
      </c>
      <c r="B1060" s="39">
        <v>5.6905789999999996</v>
      </c>
      <c r="C1060" s="40">
        <v>5.6905789999999996</v>
      </c>
      <c r="D1060" s="40">
        <v>3.9938146200000002</v>
      </c>
      <c r="E1060" s="21">
        <f>D1060/C1060</f>
        <v>0.70182921983861402</v>
      </c>
      <c r="F1060" s="33">
        <v>4.4223049999999997</v>
      </c>
      <c r="G1060" s="34">
        <v>5.2223050000000004</v>
      </c>
      <c r="H1060" s="34">
        <v>4.0450559699999999</v>
      </c>
      <c r="I1060" s="21">
        <f>H1060/G1060</f>
        <v>0.77457290794007616</v>
      </c>
    </row>
    <row r="1061" spans="1:9" x14ac:dyDescent="0.25">
      <c r="A1061" s="184" t="s">
        <v>226</v>
      </c>
      <c r="B1061" s="4">
        <v>48.962665999999999</v>
      </c>
      <c r="C1061" s="7">
        <v>48.666116000000002</v>
      </c>
      <c r="D1061" s="7">
        <v>23.357958170000003</v>
      </c>
      <c r="E1061" s="14">
        <f>D1061/C1061</f>
        <v>0.47996347540863959</v>
      </c>
      <c r="F1061" s="35">
        <v>33.284913000000003</v>
      </c>
      <c r="G1061" s="36">
        <v>127.584913</v>
      </c>
      <c r="H1061" s="36">
        <v>104.34402590000001</v>
      </c>
      <c r="I1061" s="14">
        <f>H1061/G1061</f>
        <v>0.81783984835260271</v>
      </c>
    </row>
    <row r="1062" spans="1:9" x14ac:dyDescent="0.25">
      <c r="A1062" s="184" t="s">
        <v>227</v>
      </c>
      <c r="B1062" s="4">
        <v>22.5</v>
      </c>
      <c r="C1062" s="7">
        <v>22.43</v>
      </c>
      <c r="D1062" s="7">
        <v>15.30667156</v>
      </c>
      <c r="E1062" s="14">
        <f t="shared" ref="E1062:E1065" si="252">D1062/C1062</f>
        <v>0.68241959696834598</v>
      </c>
      <c r="F1062" s="35">
        <v>3.3</v>
      </c>
      <c r="G1062" s="36">
        <v>3.3</v>
      </c>
      <c r="H1062" s="36">
        <v>1.3007971899999999</v>
      </c>
      <c r="I1062" s="14">
        <f t="shared" ref="I1062:I1069" si="253">H1062/G1062</f>
        <v>0.39418096666666669</v>
      </c>
    </row>
    <row r="1063" spans="1:9" x14ac:dyDescent="0.25">
      <c r="A1063" s="184" t="s">
        <v>228</v>
      </c>
      <c r="B1063" s="4">
        <v>13.779985</v>
      </c>
      <c r="C1063" s="7">
        <v>13.779985</v>
      </c>
      <c r="D1063" s="7">
        <v>11.168544070000001</v>
      </c>
      <c r="E1063" s="14">
        <f t="shared" si="252"/>
        <v>0.81049029226084068</v>
      </c>
      <c r="F1063" s="35">
        <v>2.3329010000000001</v>
      </c>
      <c r="G1063" s="36">
        <v>5.6527459999999996</v>
      </c>
      <c r="H1063" s="36">
        <v>2.64677468</v>
      </c>
      <c r="I1063" s="14">
        <f t="shared" si="253"/>
        <v>0.46822812841758682</v>
      </c>
    </row>
    <row r="1064" spans="1:9" x14ac:dyDescent="0.25">
      <c r="A1064" s="184" t="s">
        <v>229</v>
      </c>
      <c r="B1064" s="4">
        <v>39.614564000000001</v>
      </c>
      <c r="C1064" s="7">
        <v>41.099764</v>
      </c>
      <c r="D1064" s="7">
        <v>31.270494500000002</v>
      </c>
      <c r="E1064" s="14">
        <f t="shared" si="252"/>
        <v>0.76084365107303298</v>
      </c>
      <c r="F1064" s="35">
        <v>6.706747</v>
      </c>
      <c r="G1064" s="36">
        <v>9.4997790000000002</v>
      </c>
      <c r="H1064" s="36">
        <v>4.5440782400000002</v>
      </c>
      <c r="I1064" s="14">
        <f t="shared" si="253"/>
        <v>0.47833515284934525</v>
      </c>
    </row>
    <row r="1065" spans="1:9" x14ac:dyDescent="0.25">
      <c r="A1065" s="184" t="s">
        <v>198</v>
      </c>
      <c r="B1065" s="4">
        <v>4620.8759460000001</v>
      </c>
      <c r="C1065" s="7">
        <v>4620.5821990000004</v>
      </c>
      <c r="D1065" s="7">
        <v>3160.5258519399999</v>
      </c>
      <c r="E1065" s="14">
        <f t="shared" si="252"/>
        <v>0.68401030775386051</v>
      </c>
      <c r="F1065" s="35">
        <v>345.07249999999999</v>
      </c>
      <c r="G1065" s="36">
        <v>345.61624699999999</v>
      </c>
      <c r="H1065" s="36">
        <v>147.41830021000004</v>
      </c>
      <c r="I1065" s="14">
        <f t="shared" si="253"/>
        <v>0.42653752967232483</v>
      </c>
    </row>
    <row r="1066" spans="1:9" x14ac:dyDescent="0.25">
      <c r="A1066" s="184" t="s">
        <v>293</v>
      </c>
      <c r="B1066" s="5" t="s">
        <v>19</v>
      </c>
      <c r="C1066" s="6" t="s">
        <v>19</v>
      </c>
      <c r="D1066" s="6" t="s">
        <v>19</v>
      </c>
      <c r="E1066" s="14" t="s">
        <v>19</v>
      </c>
      <c r="F1066" s="35">
        <v>1614.7735170000001</v>
      </c>
      <c r="G1066" s="36">
        <v>1614.5235170000001</v>
      </c>
      <c r="H1066" s="36">
        <v>1567.0339810799999</v>
      </c>
      <c r="I1066" s="14">
        <f t="shared" si="253"/>
        <v>0.97058603642501162</v>
      </c>
    </row>
    <row r="1067" spans="1:9" x14ac:dyDescent="0.25">
      <c r="A1067" s="184" t="s">
        <v>230</v>
      </c>
      <c r="B1067" s="4">
        <v>16.950521999999999</v>
      </c>
      <c r="C1067" s="7">
        <v>18.733799000000001</v>
      </c>
      <c r="D1067" s="7">
        <v>11.146441900000001</v>
      </c>
      <c r="E1067" s="14">
        <f t="shared" ref="E1067:E1101" si="254">D1067/C1067</f>
        <v>0.59499100529476168</v>
      </c>
      <c r="F1067" s="35">
        <v>23.725235000000001</v>
      </c>
      <c r="G1067" s="36">
        <v>23.725235000000001</v>
      </c>
      <c r="H1067" s="36">
        <v>7.0981196799999999</v>
      </c>
      <c r="I1067" s="14">
        <f t="shared" si="253"/>
        <v>0.29918016323125984</v>
      </c>
    </row>
    <row r="1068" spans="1:9" ht="15" customHeight="1" x14ac:dyDescent="0.25">
      <c r="A1068" s="184" t="s">
        <v>283</v>
      </c>
      <c r="B1068" s="5">
        <v>4.3428000000000004</v>
      </c>
      <c r="C1068" s="7">
        <v>4.1528</v>
      </c>
      <c r="D1068" s="7">
        <v>2.5497216200000001</v>
      </c>
      <c r="E1068" s="14">
        <f t="shared" si="254"/>
        <v>0.61397650260065495</v>
      </c>
      <c r="F1068" s="59">
        <v>2.4470000000000001</v>
      </c>
      <c r="G1068" s="60">
        <v>2.637</v>
      </c>
      <c r="H1068" s="60">
        <v>1.8375484900000001</v>
      </c>
      <c r="I1068" s="14">
        <f t="shared" si="253"/>
        <v>0.69683295032233605</v>
      </c>
    </row>
    <row r="1069" spans="1:9" x14ac:dyDescent="0.25">
      <c r="A1069" s="184" t="s">
        <v>231</v>
      </c>
      <c r="B1069" s="4">
        <v>9.0597019999999997</v>
      </c>
      <c r="C1069" s="7">
        <v>10.520397000000001</v>
      </c>
      <c r="D1069" s="7">
        <v>7.6137152199999996</v>
      </c>
      <c r="E1069" s="14">
        <f t="shared" si="254"/>
        <v>0.72370987710824974</v>
      </c>
      <c r="F1069" s="35">
        <v>0.19934499999999999</v>
      </c>
      <c r="G1069" s="36">
        <v>0.33865000000000001</v>
      </c>
      <c r="H1069" s="36">
        <v>0.21009442</v>
      </c>
      <c r="I1069" s="14">
        <f t="shared" si="253"/>
        <v>0.62038807027904919</v>
      </c>
    </row>
    <row r="1070" spans="1:9" x14ac:dyDescent="0.25">
      <c r="A1070" s="184" t="s">
        <v>232</v>
      </c>
      <c r="B1070" s="4">
        <v>1.463379</v>
      </c>
      <c r="C1070" s="7">
        <v>1.6683220000000001</v>
      </c>
      <c r="D1070" s="7">
        <v>1.1750208500000001</v>
      </c>
      <c r="E1070" s="14">
        <f t="shared" si="254"/>
        <v>0.70431298634196515</v>
      </c>
      <c r="F1070" s="59" t="s">
        <v>19</v>
      </c>
      <c r="G1070" s="60" t="s">
        <v>19</v>
      </c>
      <c r="H1070" s="60" t="s">
        <v>19</v>
      </c>
      <c r="I1070" s="14" t="s">
        <v>19</v>
      </c>
    </row>
    <row r="1071" spans="1:9" x14ac:dyDescent="0.25">
      <c r="A1071" s="184" t="s">
        <v>56</v>
      </c>
      <c r="B1071" s="4">
        <v>20.755649999999999</v>
      </c>
      <c r="C1071" s="7">
        <v>20.558983999999999</v>
      </c>
      <c r="D1071" s="7">
        <v>15.61187698</v>
      </c>
      <c r="E1071" s="14">
        <f t="shared" si="254"/>
        <v>0.75937006322880551</v>
      </c>
      <c r="F1071" s="35">
        <v>392.74621000000002</v>
      </c>
      <c r="G1071" s="36">
        <v>392.272876</v>
      </c>
      <c r="H1071" s="36">
        <v>310.45565335000003</v>
      </c>
      <c r="I1071" s="14">
        <f t="shared" ref="I1071:I1100" si="255">H1071/G1071</f>
        <v>0.79142778495345179</v>
      </c>
    </row>
    <row r="1072" spans="1:9" x14ac:dyDescent="0.25">
      <c r="A1072" s="184" t="s">
        <v>233</v>
      </c>
      <c r="B1072" s="4">
        <v>7.1596900000000003</v>
      </c>
      <c r="C1072" s="7">
        <v>7.1596900000000003</v>
      </c>
      <c r="D1072" s="7">
        <v>5.3944272099999999</v>
      </c>
      <c r="E1072" s="14">
        <f t="shared" si="254"/>
        <v>0.75344424269765864</v>
      </c>
      <c r="F1072" s="35">
        <v>4.0625</v>
      </c>
      <c r="G1072" s="36">
        <v>4.0625</v>
      </c>
      <c r="H1072" s="36">
        <v>2.37528915</v>
      </c>
      <c r="I1072" s="14">
        <f t="shared" si="255"/>
        <v>0.58468655999999997</v>
      </c>
    </row>
    <row r="1073" spans="1:9" x14ac:dyDescent="0.25">
      <c r="A1073" s="184" t="s">
        <v>288</v>
      </c>
      <c r="B1073" s="4">
        <v>7.6153529999999998</v>
      </c>
      <c r="C1073" s="7">
        <v>7.6153529999999998</v>
      </c>
      <c r="D1073" s="7">
        <v>5.83745168</v>
      </c>
      <c r="E1073" s="14">
        <f t="shared" si="254"/>
        <v>0.76653724128087042</v>
      </c>
      <c r="F1073" s="35">
        <v>0.200293</v>
      </c>
      <c r="G1073" s="36">
        <v>0.200293</v>
      </c>
      <c r="H1073" s="36">
        <v>0.14290254999999999</v>
      </c>
      <c r="I1073" s="14">
        <f t="shared" si="255"/>
        <v>0.71346752008307823</v>
      </c>
    </row>
    <row r="1074" spans="1:9" x14ac:dyDescent="0.25">
      <c r="A1074" s="184" t="s">
        <v>289</v>
      </c>
      <c r="B1074" s="4">
        <v>12.784651</v>
      </c>
      <c r="C1074" s="7">
        <v>12.784651</v>
      </c>
      <c r="D1074" s="7">
        <v>10.237844150000001</v>
      </c>
      <c r="E1074" s="14">
        <f t="shared" si="254"/>
        <v>0.80079183624175587</v>
      </c>
      <c r="F1074" s="35">
        <v>3.0137079999999998</v>
      </c>
      <c r="G1074" s="36">
        <v>7.4329330000000002</v>
      </c>
      <c r="H1074" s="36">
        <v>3.6549452200000001</v>
      </c>
      <c r="I1074" s="14">
        <f t="shared" si="255"/>
        <v>0.49172314885658192</v>
      </c>
    </row>
    <row r="1075" spans="1:9" x14ac:dyDescent="0.25">
      <c r="A1075" s="184" t="s">
        <v>236</v>
      </c>
      <c r="B1075" s="4">
        <v>9.3171510000000008</v>
      </c>
      <c r="C1075" s="7">
        <v>9.5921509999999994</v>
      </c>
      <c r="D1075" s="7">
        <v>7.2622746200000003</v>
      </c>
      <c r="E1075" s="14">
        <f t="shared" si="254"/>
        <v>0.75710595256475854</v>
      </c>
      <c r="F1075" s="5">
        <v>2.5</v>
      </c>
      <c r="G1075" s="6">
        <v>11.0085</v>
      </c>
      <c r="H1075" s="6">
        <v>1.7644220500000001</v>
      </c>
      <c r="I1075" s="14">
        <f t="shared" si="255"/>
        <v>0.1602781532452196</v>
      </c>
    </row>
    <row r="1076" spans="1:9" x14ac:dyDescent="0.25">
      <c r="A1076" s="184" t="s">
        <v>237</v>
      </c>
      <c r="B1076" s="4">
        <v>4.4675200000000004</v>
      </c>
      <c r="C1076" s="7">
        <v>4.5384289999999998</v>
      </c>
      <c r="D1076" s="7">
        <v>3.0839405000000002</v>
      </c>
      <c r="E1076" s="14">
        <f t="shared" si="254"/>
        <v>0.67951718535202388</v>
      </c>
      <c r="F1076" s="35">
        <v>2.7</v>
      </c>
      <c r="G1076" s="36">
        <v>2.381624</v>
      </c>
      <c r="H1076" s="36">
        <v>1.3331770199999999</v>
      </c>
      <c r="I1076" s="14">
        <f t="shared" si="255"/>
        <v>0.5597764466599261</v>
      </c>
    </row>
    <row r="1077" spans="1:9" x14ac:dyDescent="0.25">
      <c r="A1077" s="184" t="s">
        <v>98</v>
      </c>
      <c r="B1077" s="4">
        <v>2.1328260000000001</v>
      </c>
      <c r="C1077" s="7">
        <v>2.1328260000000001</v>
      </c>
      <c r="D1077" s="7">
        <v>1.50827241</v>
      </c>
      <c r="E1077" s="14">
        <f t="shared" si="254"/>
        <v>0.70717086625913217</v>
      </c>
      <c r="F1077" s="59">
        <v>1.2</v>
      </c>
      <c r="G1077" s="60">
        <v>0.66837599999999997</v>
      </c>
      <c r="H1077" s="60">
        <v>0.32812502000000004</v>
      </c>
      <c r="I1077" s="14">
        <f t="shared" si="255"/>
        <v>0.49092878858606542</v>
      </c>
    </row>
    <row r="1078" spans="1:9" x14ac:dyDescent="0.25">
      <c r="A1078" s="184" t="s">
        <v>238</v>
      </c>
      <c r="B1078" s="4">
        <v>12.5564</v>
      </c>
      <c r="C1078" s="7">
        <v>12.30414</v>
      </c>
      <c r="D1078" s="7">
        <v>9.6533508100000009</v>
      </c>
      <c r="E1078" s="14">
        <f t="shared" si="254"/>
        <v>0.78456119728806728</v>
      </c>
      <c r="F1078" s="35">
        <v>4.2336499999999999</v>
      </c>
      <c r="G1078" s="36">
        <v>4.4859099999999996</v>
      </c>
      <c r="H1078" s="36">
        <v>3.2850208700000003</v>
      </c>
      <c r="I1078" s="14">
        <f t="shared" si="255"/>
        <v>0.73229754275052339</v>
      </c>
    </row>
    <row r="1079" spans="1:9" ht="15.75" thickBot="1" x14ac:dyDescent="0.3">
      <c r="A1079" s="185" t="s">
        <v>239</v>
      </c>
      <c r="B1079" s="43">
        <v>7.1837770000000001</v>
      </c>
      <c r="C1079" s="44">
        <v>7.1837770000000001</v>
      </c>
      <c r="D1079" s="44">
        <v>5.5670126299999998</v>
      </c>
      <c r="E1079" s="22">
        <f t="shared" si="254"/>
        <v>0.77494229428335537</v>
      </c>
      <c r="F1079" s="37">
        <v>43.186466000000003</v>
      </c>
      <c r="G1079" s="38">
        <v>47.218840999999998</v>
      </c>
      <c r="H1079" s="38">
        <v>41.692152999999998</v>
      </c>
      <c r="I1079" s="22">
        <f t="shared" si="255"/>
        <v>0.88295587348279048</v>
      </c>
    </row>
    <row r="1080" spans="1:9" x14ac:dyDescent="0.25">
      <c r="A1080" s="183" t="s">
        <v>240</v>
      </c>
      <c r="B1080" s="39">
        <v>4.8720150000000002</v>
      </c>
      <c r="C1080" s="40">
        <v>4.8720150000000002</v>
      </c>
      <c r="D1080" s="40">
        <v>3.5357192899999998</v>
      </c>
      <c r="E1080" s="21">
        <f t="shared" si="254"/>
        <v>0.72572011580424112</v>
      </c>
      <c r="F1080" s="33">
        <v>0.36768499999999998</v>
      </c>
      <c r="G1080" s="34">
        <v>0.36768499999999998</v>
      </c>
      <c r="H1080" s="34">
        <v>0.29650019</v>
      </c>
      <c r="I1080" s="21">
        <f t="shared" si="255"/>
        <v>0.80639729659899106</v>
      </c>
    </row>
    <row r="1081" spans="1:9" x14ac:dyDescent="0.25">
      <c r="A1081" s="184" t="s">
        <v>241</v>
      </c>
      <c r="B1081" s="4">
        <v>6.9094439999999997</v>
      </c>
      <c r="C1081" s="7">
        <v>7.6633769999999997</v>
      </c>
      <c r="D1081" s="7">
        <v>5.5214813899999999</v>
      </c>
      <c r="E1081" s="14">
        <f t="shared" si="254"/>
        <v>0.72050238295727853</v>
      </c>
      <c r="F1081" s="5">
        <v>2.0001000000000002</v>
      </c>
      <c r="G1081" s="6">
        <v>2.3900999999999999</v>
      </c>
      <c r="H1081" s="6">
        <v>1.81070368</v>
      </c>
      <c r="I1081" s="14">
        <f t="shared" si="255"/>
        <v>0.75758490439730564</v>
      </c>
    </row>
    <row r="1082" spans="1:9" x14ac:dyDescent="0.25">
      <c r="A1082" s="184" t="s">
        <v>242</v>
      </c>
      <c r="B1082" s="4">
        <v>22.861941000000002</v>
      </c>
      <c r="C1082" s="7">
        <v>27.345880000000001</v>
      </c>
      <c r="D1082" s="7">
        <v>24.436749519999999</v>
      </c>
      <c r="E1082" s="14">
        <f t="shared" si="254"/>
        <v>0.89361722935959631</v>
      </c>
      <c r="F1082" s="35">
        <v>41.125042999999998</v>
      </c>
      <c r="G1082" s="36">
        <v>42.967126999999998</v>
      </c>
      <c r="H1082" s="36">
        <v>29.019850739999999</v>
      </c>
      <c r="I1082" s="14">
        <f t="shared" si="255"/>
        <v>0.67539658260139201</v>
      </c>
    </row>
    <row r="1083" spans="1:9" x14ac:dyDescent="0.25">
      <c r="A1083" s="184" t="s">
        <v>277</v>
      </c>
      <c r="B1083" s="4">
        <v>17.118752000000001</v>
      </c>
      <c r="C1083" s="7">
        <v>17.109836999999999</v>
      </c>
      <c r="D1083" s="7">
        <v>12.213865090000001</v>
      </c>
      <c r="E1083" s="14">
        <f t="shared" si="254"/>
        <v>0.71385046450179512</v>
      </c>
      <c r="F1083" s="35">
        <v>37.010848000000003</v>
      </c>
      <c r="G1083" s="36">
        <v>37.019762999999998</v>
      </c>
      <c r="H1083" s="36">
        <v>27.594845059999997</v>
      </c>
      <c r="I1083" s="14">
        <f t="shared" si="255"/>
        <v>0.74540847438704561</v>
      </c>
    </row>
    <row r="1084" spans="1:9" x14ac:dyDescent="0.25">
      <c r="A1084" s="184" t="s">
        <v>243</v>
      </c>
      <c r="B1084" s="4">
        <v>4.4555049999999996</v>
      </c>
      <c r="C1084" s="7">
        <v>8.4541090000000008</v>
      </c>
      <c r="D1084" s="7">
        <v>5.0438107900000002</v>
      </c>
      <c r="E1084" s="14">
        <f t="shared" si="254"/>
        <v>0.59661057007899942</v>
      </c>
      <c r="F1084" s="5">
        <v>0.25273600000000002</v>
      </c>
      <c r="G1084" s="6">
        <v>5.0640409999999996</v>
      </c>
      <c r="H1084" s="6">
        <v>3.4940939599999998</v>
      </c>
      <c r="I1084" s="14">
        <f t="shared" si="255"/>
        <v>0.68998137258367387</v>
      </c>
    </row>
    <row r="1085" spans="1:9" x14ac:dyDescent="0.25">
      <c r="A1085" s="184" t="s">
        <v>244</v>
      </c>
      <c r="B1085" s="4">
        <v>62.383422000000003</v>
      </c>
      <c r="C1085" s="7">
        <v>62.310173970000001</v>
      </c>
      <c r="D1085" s="7">
        <v>51.228507149999999</v>
      </c>
      <c r="E1085" s="14">
        <f t="shared" si="254"/>
        <v>0.82215317156175161</v>
      </c>
      <c r="F1085" s="5">
        <v>2.0704099999999999</v>
      </c>
      <c r="G1085" s="6">
        <v>2.38140003</v>
      </c>
      <c r="H1085" s="6">
        <v>1.75008224</v>
      </c>
      <c r="I1085" s="14">
        <f t="shared" si="255"/>
        <v>0.73489637102255345</v>
      </c>
    </row>
    <row r="1086" spans="1:9" x14ac:dyDescent="0.25">
      <c r="A1086" s="184" t="s">
        <v>245</v>
      </c>
      <c r="B1086" s="4">
        <v>3.3769779999999998</v>
      </c>
      <c r="C1086" s="7">
        <v>3.6031490000000002</v>
      </c>
      <c r="D1086" s="7">
        <v>2.82422737</v>
      </c>
      <c r="E1086" s="14">
        <f t="shared" si="254"/>
        <v>0.78382197627686223</v>
      </c>
      <c r="F1086" s="35">
        <v>1.658631</v>
      </c>
      <c r="G1086" s="36">
        <v>2.1086309999999999</v>
      </c>
      <c r="H1086" s="36">
        <v>1.0160256400000001</v>
      </c>
      <c r="I1086" s="14">
        <f t="shared" si="255"/>
        <v>0.48184136532186056</v>
      </c>
    </row>
    <row r="1087" spans="1:9" x14ac:dyDescent="0.25">
      <c r="A1087" s="226" t="s">
        <v>246</v>
      </c>
      <c r="B1087" s="4">
        <v>13.696975</v>
      </c>
      <c r="C1087" s="7">
        <v>13.696975</v>
      </c>
      <c r="D1087" s="7">
        <v>9.5707268299999999</v>
      </c>
      <c r="E1087" s="14">
        <f t="shared" si="254"/>
        <v>0.69874748475484549</v>
      </c>
      <c r="F1087" s="35">
        <v>0.55002499999999999</v>
      </c>
      <c r="G1087" s="36">
        <v>0.55002499999999999</v>
      </c>
      <c r="H1087" s="36">
        <v>0.32889557000000003</v>
      </c>
      <c r="I1087" s="14">
        <f t="shared" si="255"/>
        <v>0.59796476523794384</v>
      </c>
    </row>
    <row r="1088" spans="1:9" x14ac:dyDescent="0.25">
      <c r="A1088" s="184" t="s">
        <v>247</v>
      </c>
      <c r="B1088" s="4">
        <v>9.8053039999999996</v>
      </c>
      <c r="C1088" s="7">
        <v>11.178849</v>
      </c>
      <c r="D1088" s="7">
        <v>8.4866795699999997</v>
      </c>
      <c r="E1088" s="14">
        <f t="shared" si="254"/>
        <v>0.75917293184656132</v>
      </c>
      <c r="F1088" s="5">
        <v>23.847643999999999</v>
      </c>
      <c r="G1088" s="6">
        <v>23.332449</v>
      </c>
      <c r="H1088" s="6">
        <v>17.16822543</v>
      </c>
      <c r="I1088" s="14">
        <f t="shared" si="255"/>
        <v>0.7358089770173718</v>
      </c>
    </row>
    <row r="1089" spans="1:9" x14ac:dyDescent="0.25">
      <c r="A1089" s="227" t="s">
        <v>248</v>
      </c>
      <c r="B1089" s="4">
        <v>4.3254289999999997</v>
      </c>
      <c r="C1089" s="7">
        <v>4.7541859999999998</v>
      </c>
      <c r="D1089" s="7">
        <v>3.0967298300000001</v>
      </c>
      <c r="E1089" s="14">
        <f t="shared" si="254"/>
        <v>0.65136909452007141</v>
      </c>
      <c r="F1089" s="35">
        <v>17.314406999999999</v>
      </c>
      <c r="G1089" s="36">
        <v>17.616987999999999</v>
      </c>
      <c r="H1089" s="36">
        <v>10.91447683</v>
      </c>
      <c r="I1089" s="14">
        <f t="shared" si="255"/>
        <v>0.6195427294381991</v>
      </c>
    </row>
    <row r="1090" spans="1:9" x14ac:dyDescent="0.25">
      <c r="A1090" s="227" t="s">
        <v>290</v>
      </c>
      <c r="B1090" s="4">
        <v>52.504841999999996</v>
      </c>
      <c r="C1090" s="7">
        <v>54.718881000000003</v>
      </c>
      <c r="D1090" s="7">
        <v>45.920243140000004</v>
      </c>
      <c r="E1090" s="14">
        <f t="shared" si="254"/>
        <v>0.83920289122871505</v>
      </c>
      <c r="F1090" s="35">
        <v>233.59449599999999</v>
      </c>
      <c r="G1090" s="36">
        <v>248.586163</v>
      </c>
      <c r="H1090" s="36">
        <v>231.13052561000001</v>
      </c>
      <c r="I1090" s="14">
        <f t="shared" si="255"/>
        <v>0.92978033379114511</v>
      </c>
    </row>
    <row r="1091" spans="1:9" x14ac:dyDescent="0.25">
      <c r="A1091" s="184" t="s">
        <v>249</v>
      </c>
      <c r="B1091" s="4">
        <v>18.655569</v>
      </c>
      <c r="C1091" s="7">
        <v>18.652607</v>
      </c>
      <c r="D1091" s="7">
        <v>15.10328677</v>
      </c>
      <c r="E1091" s="14">
        <f t="shared" si="254"/>
        <v>0.80971452247935105</v>
      </c>
      <c r="F1091" s="35">
        <v>10.669945999999999</v>
      </c>
      <c r="G1091" s="36">
        <v>10.672908</v>
      </c>
      <c r="H1091" s="36">
        <v>10.345235859999999</v>
      </c>
      <c r="I1091" s="14">
        <f t="shared" si="255"/>
        <v>0.9692987009725933</v>
      </c>
    </row>
    <row r="1092" spans="1:9" x14ac:dyDescent="0.25">
      <c r="A1092" s="184" t="s">
        <v>250</v>
      </c>
      <c r="B1092" s="4">
        <v>2.869132</v>
      </c>
      <c r="C1092" s="7">
        <v>2.915044</v>
      </c>
      <c r="D1092" s="7">
        <v>1.9351976499999999</v>
      </c>
      <c r="E1092" s="14">
        <f t="shared" si="254"/>
        <v>0.66386567406872754</v>
      </c>
      <c r="F1092" s="59">
        <v>0.05</v>
      </c>
      <c r="G1092" s="60">
        <v>5.1221000000000003E-2</v>
      </c>
      <c r="H1092" s="60">
        <v>5.0687510000000005E-2</v>
      </c>
      <c r="I1092" s="14">
        <f t="shared" si="255"/>
        <v>0.98958454540130025</v>
      </c>
    </row>
    <row r="1093" spans="1:9" x14ac:dyDescent="0.25">
      <c r="A1093" s="184" t="s">
        <v>251</v>
      </c>
      <c r="B1093" s="4">
        <v>49.964652999999998</v>
      </c>
      <c r="C1093" s="7">
        <v>50.864652999999997</v>
      </c>
      <c r="D1093" s="7">
        <v>41.19904468</v>
      </c>
      <c r="E1093" s="14">
        <f t="shared" si="254"/>
        <v>0.80997396522099552</v>
      </c>
      <c r="F1093" s="35">
        <v>33.881103000000003</v>
      </c>
      <c r="G1093" s="36">
        <v>33.881103000000003</v>
      </c>
      <c r="H1093" s="36">
        <v>11.0497329</v>
      </c>
      <c r="I1093" s="14">
        <f t="shared" si="255"/>
        <v>0.32613262029869566</v>
      </c>
    </row>
    <row r="1094" spans="1:9" x14ac:dyDescent="0.25">
      <c r="A1094" s="184" t="s">
        <v>291</v>
      </c>
      <c r="B1094" s="5">
        <v>2.9260830000000002</v>
      </c>
      <c r="C1094" s="6">
        <v>2.606325</v>
      </c>
      <c r="D1094" s="6">
        <v>1.5867434299999998</v>
      </c>
      <c r="E1094" s="14">
        <f t="shared" si="254"/>
        <v>0.60880489961919559</v>
      </c>
      <c r="F1094" s="59">
        <v>2.0739169999999998</v>
      </c>
      <c r="G1094" s="60">
        <v>1.698917</v>
      </c>
      <c r="H1094" s="60">
        <v>1.2443519999999999</v>
      </c>
      <c r="I1094" s="14">
        <f t="shared" si="255"/>
        <v>0.73243837103284026</v>
      </c>
    </row>
    <row r="1095" spans="1:9" x14ac:dyDescent="0.25">
      <c r="A1095" s="184" t="s">
        <v>292</v>
      </c>
      <c r="B1095" s="5">
        <v>3.0764999999999998</v>
      </c>
      <c r="C1095" s="6">
        <v>3.0764999999999998</v>
      </c>
      <c r="D1095" s="6">
        <v>0</v>
      </c>
      <c r="E1095" s="14">
        <f t="shared" si="254"/>
        <v>0</v>
      </c>
      <c r="F1095" s="59">
        <v>0.32350000000000001</v>
      </c>
      <c r="G1095" s="60">
        <v>0.32350000000000001</v>
      </c>
      <c r="H1095" s="60">
        <v>0</v>
      </c>
      <c r="I1095" s="14">
        <f t="shared" si="255"/>
        <v>0</v>
      </c>
    </row>
    <row r="1096" spans="1:9" x14ac:dyDescent="0.25">
      <c r="A1096" s="184" t="s">
        <v>252</v>
      </c>
      <c r="B1096" s="4">
        <v>86.938258000000005</v>
      </c>
      <c r="C1096" s="7">
        <v>94.985568000000001</v>
      </c>
      <c r="D1096" s="7">
        <v>73.214693580000002</v>
      </c>
      <c r="E1096" s="14">
        <f t="shared" si="254"/>
        <v>0.77079808145170015</v>
      </c>
      <c r="F1096" s="35">
        <v>5.7386080000000002</v>
      </c>
      <c r="G1096" s="36">
        <v>5.7386080000000002</v>
      </c>
      <c r="H1096" s="36">
        <v>2.5395677200000004</v>
      </c>
      <c r="I1096" s="14">
        <f t="shared" si="255"/>
        <v>0.44254072067651257</v>
      </c>
    </row>
    <row r="1097" spans="1:9" x14ac:dyDescent="0.25">
      <c r="A1097" s="184" t="s">
        <v>253</v>
      </c>
      <c r="B1097" s="4">
        <v>290.51776000000001</v>
      </c>
      <c r="C1097" s="7">
        <v>290.51776000000001</v>
      </c>
      <c r="D1097" s="7">
        <v>228.82536078000001</v>
      </c>
      <c r="E1097" s="14">
        <f t="shared" si="254"/>
        <v>0.78764672004906</v>
      </c>
      <c r="F1097" s="35">
        <v>60.01</v>
      </c>
      <c r="G1097" s="36">
        <v>62.352682999999999</v>
      </c>
      <c r="H1097" s="36">
        <v>20.97181007</v>
      </c>
      <c r="I1097" s="14">
        <f t="shared" si="255"/>
        <v>0.33634174282444268</v>
      </c>
    </row>
    <row r="1098" spans="1:9" x14ac:dyDescent="0.25">
      <c r="A1098" s="184" t="s">
        <v>299</v>
      </c>
      <c r="B1098" s="4">
        <v>9.6818340000000003</v>
      </c>
      <c r="C1098" s="7">
        <v>9.8371600000000008</v>
      </c>
      <c r="D1098" s="7">
        <v>6.5916034699999999</v>
      </c>
      <c r="E1098" s="14">
        <f t="shared" si="254"/>
        <v>0.67007179612815071</v>
      </c>
      <c r="F1098" s="35">
        <v>0.22849900000000001</v>
      </c>
      <c r="G1098" s="36">
        <v>1.2731730000000001</v>
      </c>
      <c r="H1098" s="36">
        <v>0.92826997999999994</v>
      </c>
      <c r="I1098" s="14">
        <f t="shared" si="255"/>
        <v>0.72909964317496512</v>
      </c>
    </row>
    <row r="1099" spans="1:9" x14ac:dyDescent="0.25">
      <c r="A1099" s="184" t="s">
        <v>255</v>
      </c>
      <c r="B1099" s="4">
        <v>28.626643999999999</v>
      </c>
      <c r="C1099" s="7">
        <v>28.610644000000001</v>
      </c>
      <c r="D1099" s="7">
        <v>22.25475651</v>
      </c>
      <c r="E1099" s="14">
        <f t="shared" si="254"/>
        <v>0.77784884919053199</v>
      </c>
      <c r="F1099" s="35">
        <v>0.97</v>
      </c>
      <c r="G1099" s="36">
        <v>0.98599999999999999</v>
      </c>
      <c r="H1099" s="36">
        <v>0.47804449999999998</v>
      </c>
      <c r="I1099" s="14">
        <f t="shared" si="255"/>
        <v>0.48483215010141989</v>
      </c>
    </row>
    <row r="1100" spans="1:9" x14ac:dyDescent="0.25">
      <c r="A1100" s="184" t="s">
        <v>256</v>
      </c>
      <c r="B1100" s="4">
        <v>106.18210000000001</v>
      </c>
      <c r="C1100" s="7">
        <v>110.97875999999999</v>
      </c>
      <c r="D1100" s="7">
        <v>76.663012140000006</v>
      </c>
      <c r="E1100" s="14">
        <f t="shared" si="254"/>
        <v>0.69078995061757775</v>
      </c>
      <c r="F1100" s="35">
        <v>7.210534</v>
      </c>
      <c r="G1100" s="36">
        <v>9.8770340000000001</v>
      </c>
      <c r="H1100" s="36">
        <v>5.3498258300000003</v>
      </c>
      <c r="I1100" s="14">
        <f t="shared" si="255"/>
        <v>0.54164294969522231</v>
      </c>
    </row>
    <row r="1101" spans="1:9" ht="15.75" thickBot="1" x14ac:dyDescent="0.3">
      <c r="A1101" s="185" t="s">
        <v>76</v>
      </c>
      <c r="B1101" s="43">
        <v>0.48679899999999998</v>
      </c>
      <c r="C1101" s="44">
        <v>0.48679899999999998</v>
      </c>
      <c r="D1101" s="44">
        <v>0.36061251</v>
      </c>
      <c r="E1101" s="22">
        <f t="shared" si="254"/>
        <v>0.74078317745106304</v>
      </c>
      <c r="F1101" s="228">
        <v>0.4</v>
      </c>
      <c r="G1101" s="229">
        <v>0.4</v>
      </c>
      <c r="H1101" s="229">
        <v>0</v>
      </c>
      <c r="I1101" s="22">
        <f>H1101/G1101</f>
        <v>0</v>
      </c>
    </row>
    <row r="1102" spans="1:9" ht="15.75" thickBot="1" x14ac:dyDescent="0.3">
      <c r="A1102" s="220" t="s">
        <v>286</v>
      </c>
      <c r="B1102" s="221">
        <f>SUM(B1103:B1118)</f>
        <v>989.77857800000004</v>
      </c>
      <c r="C1102" s="222">
        <f t="shared" ref="C1102:D1102" si="256">SUM(C1103:C1118)</f>
        <v>1046.1072380000001</v>
      </c>
      <c r="D1102" s="222">
        <f t="shared" si="256"/>
        <v>726.41919822000023</v>
      </c>
      <c r="E1102" s="223">
        <f>D1102/C1102</f>
        <v>0.69440222936302842</v>
      </c>
      <c r="F1102" s="224">
        <f>SUM(F1103:F1118)</f>
        <v>834.32792599999993</v>
      </c>
      <c r="G1102" s="225">
        <f t="shared" ref="G1102:H1102" si="257">SUM(G1103:G1118)</f>
        <v>1035.2570170000001</v>
      </c>
      <c r="H1102" s="225">
        <f t="shared" si="257"/>
        <v>606.86162249999984</v>
      </c>
      <c r="I1102" s="223">
        <f>H1102/G1102</f>
        <v>0.58619416486408593</v>
      </c>
    </row>
    <row r="1103" spans="1:9" x14ac:dyDescent="0.25">
      <c r="A1103" s="174" t="s">
        <v>269</v>
      </c>
      <c r="B1103" s="45">
        <v>207.332617</v>
      </c>
      <c r="C1103" s="46">
        <v>206.717759</v>
      </c>
      <c r="D1103" s="46">
        <v>157.23903694000001</v>
      </c>
      <c r="E1103" s="56">
        <f t="shared" ref="E1103:E1118" si="258">D1103/C1103</f>
        <v>0.76064600206893695</v>
      </c>
      <c r="F1103" s="191">
        <v>28.183817999999999</v>
      </c>
      <c r="G1103" s="192">
        <v>28.798676</v>
      </c>
      <c r="H1103" s="192">
        <v>14.326449380000001</v>
      </c>
      <c r="I1103" s="193">
        <f t="shared" ref="I1103" si="259">H1103/G1103</f>
        <v>0.49746902878451776</v>
      </c>
    </row>
    <row r="1104" spans="1:9" x14ac:dyDescent="0.25">
      <c r="A1104" s="174" t="s">
        <v>257</v>
      </c>
      <c r="B1104" s="45">
        <v>54.095967000000002</v>
      </c>
      <c r="C1104" s="46">
        <v>56.344833999999999</v>
      </c>
      <c r="D1104" s="46">
        <v>41.379817200000005</v>
      </c>
      <c r="E1104" s="53">
        <f t="shared" si="258"/>
        <v>0.73440303684273889</v>
      </c>
      <c r="F1104" s="191">
        <v>29.9832</v>
      </c>
      <c r="G1104" s="192">
        <v>30.543832999999999</v>
      </c>
      <c r="H1104" s="192">
        <v>24.90140654</v>
      </c>
      <c r="I1104" s="193">
        <f>H1104/G1104</f>
        <v>0.8152678984330487</v>
      </c>
    </row>
    <row r="1105" spans="1:9" x14ac:dyDescent="0.25">
      <c r="A1105" s="169" t="s">
        <v>50</v>
      </c>
      <c r="B1105" s="4">
        <v>0.89079900000000001</v>
      </c>
      <c r="C1105" s="7">
        <v>0.89079900000000001</v>
      </c>
      <c r="D1105" s="7">
        <v>0.39472543999999998</v>
      </c>
      <c r="E1105" s="53">
        <f t="shared" si="258"/>
        <v>0.44311392356749391</v>
      </c>
      <c r="F1105" s="59" t="s">
        <v>19</v>
      </c>
      <c r="G1105" s="60" t="s">
        <v>19</v>
      </c>
      <c r="H1105" s="60" t="s">
        <v>19</v>
      </c>
      <c r="I1105" s="14" t="s">
        <v>19</v>
      </c>
    </row>
    <row r="1106" spans="1:9" x14ac:dyDescent="0.25">
      <c r="A1106" s="169" t="s">
        <v>258</v>
      </c>
      <c r="B1106" s="4">
        <v>37.399543000000001</v>
      </c>
      <c r="C1106" s="7">
        <v>37.399543000000001</v>
      </c>
      <c r="D1106" s="7">
        <v>25.138505129999999</v>
      </c>
      <c r="E1106" s="53">
        <f t="shared" si="258"/>
        <v>0.67216075688411481</v>
      </c>
      <c r="F1106" s="35">
        <v>16.561254999999999</v>
      </c>
      <c r="G1106" s="36">
        <v>16.425353999999999</v>
      </c>
      <c r="H1106" s="36">
        <v>7.4805355100000002</v>
      </c>
      <c r="I1106" s="14">
        <f t="shared" ref="I1106:I1109" si="260">H1106/G1106</f>
        <v>0.45542613632558548</v>
      </c>
    </row>
    <row r="1107" spans="1:9" x14ac:dyDescent="0.25">
      <c r="A1107" s="169" t="s">
        <v>54</v>
      </c>
      <c r="B1107" s="4">
        <v>133.813106</v>
      </c>
      <c r="C1107" s="7">
        <v>144.92693299999999</v>
      </c>
      <c r="D1107" s="7">
        <v>93.933098889999997</v>
      </c>
      <c r="E1107" s="53">
        <f t="shared" si="258"/>
        <v>0.64814108009861771</v>
      </c>
      <c r="F1107" s="35">
        <v>187.75339299999999</v>
      </c>
      <c r="G1107" s="36">
        <v>190.776476</v>
      </c>
      <c r="H1107" s="36">
        <v>93.1723049</v>
      </c>
      <c r="I1107" s="14">
        <f t="shared" si="260"/>
        <v>0.48838466279249232</v>
      </c>
    </row>
    <row r="1108" spans="1:9" x14ac:dyDescent="0.25">
      <c r="A1108" s="169" t="s">
        <v>259</v>
      </c>
      <c r="B1108" s="4">
        <v>8.4538960000000003</v>
      </c>
      <c r="C1108" s="7">
        <v>7.9825730000000004</v>
      </c>
      <c r="D1108" s="7">
        <v>5.1081935599999992</v>
      </c>
      <c r="E1108" s="53">
        <f t="shared" si="258"/>
        <v>0.63991817675829576</v>
      </c>
      <c r="F1108" s="35">
        <v>77.292663000000005</v>
      </c>
      <c r="G1108" s="36">
        <v>104.865538</v>
      </c>
      <c r="H1108" s="36">
        <v>68.270744800000003</v>
      </c>
      <c r="I1108" s="14">
        <f t="shared" si="260"/>
        <v>0.65103127397296146</v>
      </c>
    </row>
    <row r="1109" spans="1:9" x14ac:dyDescent="0.25">
      <c r="A1109" s="169" t="s">
        <v>260</v>
      </c>
      <c r="B1109" s="25">
        <v>1.3389340000000001</v>
      </c>
      <c r="C1109" s="26">
        <v>1.8389310000000001</v>
      </c>
      <c r="D1109" s="26">
        <v>0.84564863000000001</v>
      </c>
      <c r="E1109" s="53">
        <f t="shared" si="258"/>
        <v>0.45985881471354823</v>
      </c>
      <c r="F1109" s="25">
        <v>0.27900000000000003</v>
      </c>
      <c r="G1109" s="26">
        <v>0.27900000000000003</v>
      </c>
      <c r="H1109" s="26">
        <v>0.24139801999999999</v>
      </c>
      <c r="I1109" s="14">
        <f t="shared" si="260"/>
        <v>0.86522587813620055</v>
      </c>
    </row>
    <row r="1110" spans="1:9" x14ac:dyDescent="0.25">
      <c r="A1110" s="169" t="s">
        <v>270</v>
      </c>
      <c r="B1110" s="25">
        <v>2.9946999999999999</v>
      </c>
      <c r="C1110" s="26">
        <v>2.9946999999999999</v>
      </c>
      <c r="D1110" s="26">
        <v>1.91065503</v>
      </c>
      <c r="E1110" s="53">
        <f t="shared" si="258"/>
        <v>0.63801216482452339</v>
      </c>
      <c r="F1110" s="71" t="s">
        <v>19</v>
      </c>
      <c r="G1110" s="72" t="s">
        <v>19</v>
      </c>
      <c r="H1110" s="72" t="s">
        <v>19</v>
      </c>
      <c r="I1110" s="14" t="s">
        <v>19</v>
      </c>
    </row>
    <row r="1111" spans="1:9" x14ac:dyDescent="0.25">
      <c r="A1111" s="169" t="s">
        <v>271</v>
      </c>
      <c r="B1111" s="25">
        <v>149.72724700000001</v>
      </c>
      <c r="C1111" s="26">
        <v>149.72724700000001</v>
      </c>
      <c r="D1111" s="26">
        <v>79.981118559999999</v>
      </c>
      <c r="E1111" s="53">
        <f t="shared" si="258"/>
        <v>0.53417878283703435</v>
      </c>
      <c r="F1111" s="205">
        <v>185.49471199999999</v>
      </c>
      <c r="G1111" s="206">
        <v>185.49471199999999</v>
      </c>
      <c r="H1111" s="206">
        <v>45.883979609999997</v>
      </c>
      <c r="I1111" s="14">
        <f t="shared" ref="I1111:I1118" si="261">H1111/G1111</f>
        <v>0.24736004123934272</v>
      </c>
    </row>
    <row r="1112" spans="1:9" x14ac:dyDescent="0.25">
      <c r="A1112" s="169" t="s">
        <v>261</v>
      </c>
      <c r="B1112" s="4">
        <v>8.1997180000000007</v>
      </c>
      <c r="C1112" s="7">
        <v>7.9892120000000002</v>
      </c>
      <c r="D1112" s="7">
        <v>5.8366156600000005</v>
      </c>
      <c r="E1112" s="53">
        <f t="shared" si="258"/>
        <v>0.73056212051952063</v>
      </c>
      <c r="F1112" s="35">
        <v>7.9877840000000004</v>
      </c>
      <c r="G1112" s="36">
        <v>8.1982900000000001</v>
      </c>
      <c r="H1112" s="36">
        <v>6.5490214599999996</v>
      </c>
      <c r="I1112" s="14">
        <f t="shared" si="261"/>
        <v>0.79882773846741206</v>
      </c>
    </row>
    <row r="1113" spans="1:9" x14ac:dyDescent="0.25">
      <c r="A1113" s="169" t="s">
        <v>284</v>
      </c>
      <c r="B1113" s="4">
        <v>62.51</v>
      </c>
      <c r="C1113" s="7">
        <v>85.618446000000006</v>
      </c>
      <c r="D1113" s="7">
        <v>59.784501909999996</v>
      </c>
      <c r="E1113" s="53">
        <f t="shared" si="258"/>
        <v>0.69826660845958344</v>
      </c>
      <c r="F1113" s="35">
        <v>268.41350899999998</v>
      </c>
      <c r="G1113" s="36">
        <v>419.95586100000003</v>
      </c>
      <c r="H1113" s="36">
        <v>323.91414426</v>
      </c>
      <c r="I1113" s="14">
        <f t="shared" si="261"/>
        <v>0.77130521166842336</v>
      </c>
    </row>
    <row r="1114" spans="1:9" x14ac:dyDescent="0.25">
      <c r="A1114" s="169" t="s">
        <v>96</v>
      </c>
      <c r="B1114" s="4">
        <v>130.75391200000001</v>
      </c>
      <c r="C1114" s="7">
        <v>157.61120399999999</v>
      </c>
      <c r="D1114" s="7">
        <v>114.93590472</v>
      </c>
      <c r="E1114" s="53">
        <f t="shared" si="258"/>
        <v>0.72923689308280393</v>
      </c>
      <c r="F1114" s="35">
        <v>6.4237219999999997</v>
      </c>
      <c r="G1114" s="36">
        <v>9.5664300000000004</v>
      </c>
      <c r="H1114" s="36">
        <v>3.0828634100000003</v>
      </c>
      <c r="I1114" s="14">
        <f t="shared" si="261"/>
        <v>0.32225850291069918</v>
      </c>
    </row>
    <row r="1115" spans="1:9" x14ac:dyDescent="0.25">
      <c r="A1115" s="169" t="s">
        <v>81</v>
      </c>
      <c r="B1115" s="4">
        <v>111.71040000000001</v>
      </c>
      <c r="C1115" s="7">
        <v>110.99039999999999</v>
      </c>
      <c r="D1115" s="7">
        <v>85.437155239999996</v>
      </c>
      <c r="E1115" s="53">
        <f t="shared" si="258"/>
        <v>0.76977067602243077</v>
      </c>
      <c r="F1115" s="35">
        <v>3.8921999999999999</v>
      </c>
      <c r="G1115" s="36">
        <v>4.6121999999999996</v>
      </c>
      <c r="H1115" s="36">
        <v>1.4671322499999999</v>
      </c>
      <c r="I1115" s="14">
        <f t="shared" si="261"/>
        <v>0.31809814188456703</v>
      </c>
    </row>
    <row r="1116" spans="1:9" x14ac:dyDescent="0.25">
      <c r="A1116" s="169" t="s">
        <v>77</v>
      </c>
      <c r="B1116" s="4">
        <v>27.018794</v>
      </c>
      <c r="C1116" s="7">
        <v>26.891494999999999</v>
      </c>
      <c r="D1116" s="7">
        <v>17.257234839999999</v>
      </c>
      <c r="E1116" s="53">
        <f t="shared" si="258"/>
        <v>0.64173579192975327</v>
      </c>
      <c r="F1116" s="35">
        <v>9.9732059999999993</v>
      </c>
      <c r="G1116" s="36">
        <v>9.9932060000000007</v>
      </c>
      <c r="H1116" s="36">
        <v>5.3284240399999998</v>
      </c>
      <c r="I1116" s="14">
        <f t="shared" si="261"/>
        <v>0.53320466324821081</v>
      </c>
    </row>
    <row r="1117" spans="1:9" x14ac:dyDescent="0.25">
      <c r="A1117" s="169" t="s">
        <v>262</v>
      </c>
      <c r="B1117" s="4">
        <v>4.9959709999999999</v>
      </c>
      <c r="C1117" s="7">
        <v>4.9743269999999997</v>
      </c>
      <c r="D1117" s="7">
        <v>3.9150675399999999</v>
      </c>
      <c r="E1117" s="53">
        <f t="shared" si="258"/>
        <v>0.78705471916100411</v>
      </c>
      <c r="F1117" s="35">
        <v>1.4520599999999999</v>
      </c>
      <c r="G1117" s="36">
        <v>1.4737039999999999</v>
      </c>
      <c r="H1117" s="36">
        <v>0.49834060999999996</v>
      </c>
      <c r="I1117" s="14">
        <f t="shared" si="261"/>
        <v>0.33815515870215457</v>
      </c>
    </row>
    <row r="1118" spans="1:9" ht="15.75" thickBot="1" x14ac:dyDescent="0.3">
      <c r="A1118" s="169" t="s">
        <v>263</v>
      </c>
      <c r="B1118" s="41">
        <v>48.542974000000001</v>
      </c>
      <c r="C1118" s="42">
        <v>43.208835000000001</v>
      </c>
      <c r="D1118" s="42">
        <v>33.321918930000002</v>
      </c>
      <c r="E1118" s="54">
        <f t="shared" si="258"/>
        <v>0.77118299833818715</v>
      </c>
      <c r="F1118" s="199">
        <v>10.637404</v>
      </c>
      <c r="G1118" s="200">
        <v>24.273737000000001</v>
      </c>
      <c r="H1118" s="200">
        <v>11.744877710000001</v>
      </c>
      <c r="I1118" s="190">
        <f t="shared" si="261"/>
        <v>0.48385123848050265</v>
      </c>
    </row>
    <row r="1119" spans="1:9" ht="15.75" thickBot="1" x14ac:dyDescent="0.3">
      <c r="A1119" s="27" t="s">
        <v>287</v>
      </c>
      <c r="B1119" s="194">
        <f>SUM(B1120:B1127)</f>
        <v>655.10598700000003</v>
      </c>
      <c r="C1119" s="195">
        <f t="shared" ref="C1119:D1119" si="262">SUM(C1120:C1127)</f>
        <v>657.84810499999992</v>
      </c>
      <c r="D1119" s="195">
        <f t="shared" si="262"/>
        <v>496.69704187999997</v>
      </c>
      <c r="E1119" s="196">
        <f>D1119/C1119</f>
        <v>0.75503302070012046</v>
      </c>
      <c r="F1119" s="198">
        <f>SUM(F1120:F1127)</f>
        <v>2475.9225489999999</v>
      </c>
      <c r="G1119" s="197">
        <f t="shared" ref="G1119:H1119" si="263">SUM(G1120:G1127)</f>
        <v>2479.7510619999998</v>
      </c>
      <c r="H1119" s="197">
        <f t="shared" si="263"/>
        <v>2263.8259324400005</v>
      </c>
      <c r="I1119" s="196">
        <f>H1119/G1119</f>
        <v>0.9129246750333686</v>
      </c>
    </row>
    <row r="1120" spans="1:9" x14ac:dyDescent="0.25">
      <c r="A1120" s="169" t="s">
        <v>264</v>
      </c>
      <c r="B1120" s="45">
        <v>20.573</v>
      </c>
      <c r="C1120" s="46">
        <v>20.518304000000001</v>
      </c>
      <c r="D1120" s="46">
        <v>14.75864625</v>
      </c>
      <c r="E1120" s="56">
        <f t="shared" ref="E1120:E1127" si="264">D1120/C1120</f>
        <v>0.71929172362394078</v>
      </c>
      <c r="F1120" s="201">
        <v>1.5</v>
      </c>
      <c r="G1120" s="202">
        <v>1.5546960000000001</v>
      </c>
      <c r="H1120" s="202">
        <v>0.90219400999999999</v>
      </c>
      <c r="I1120" s="193">
        <f t="shared" ref="I1120:I1121" si="265">H1120/G1120</f>
        <v>0.58030252216510492</v>
      </c>
    </row>
    <row r="1121" spans="1:9" x14ac:dyDescent="0.25">
      <c r="A1121" s="169" t="s">
        <v>194</v>
      </c>
      <c r="B1121" s="4">
        <v>6.6068290000000003</v>
      </c>
      <c r="C1121" s="7">
        <v>6.6068290000000003</v>
      </c>
      <c r="D1121" s="7">
        <v>3.9707421699999998</v>
      </c>
      <c r="E1121" s="53">
        <f t="shared" si="264"/>
        <v>0.60100574269441509</v>
      </c>
      <c r="F1121" s="5">
        <v>0.96389400000000003</v>
      </c>
      <c r="G1121" s="6">
        <v>0.96389400000000003</v>
      </c>
      <c r="H1121" s="6">
        <v>0.26705808000000003</v>
      </c>
      <c r="I1121" s="14">
        <f t="shared" si="265"/>
        <v>0.27706166860671405</v>
      </c>
    </row>
    <row r="1122" spans="1:9" x14ac:dyDescent="0.25">
      <c r="A1122" s="169" t="s">
        <v>265</v>
      </c>
      <c r="B1122" s="4">
        <v>24.41047</v>
      </c>
      <c r="C1122" s="7">
        <v>23.918620000000001</v>
      </c>
      <c r="D1122" s="7">
        <v>15.607683699999999</v>
      </c>
      <c r="E1122" s="53">
        <f t="shared" si="264"/>
        <v>0.65253278408202475</v>
      </c>
      <c r="F1122" s="5">
        <v>47.988819999999997</v>
      </c>
      <c r="G1122" s="6">
        <v>48.480670000000003</v>
      </c>
      <c r="H1122" s="6">
        <v>36.569477020000001</v>
      </c>
      <c r="I1122" s="14">
        <f>H1122/G1122</f>
        <v>0.75431047095677506</v>
      </c>
    </row>
    <row r="1123" spans="1:9" x14ac:dyDescent="0.25">
      <c r="A1123" s="176" t="s">
        <v>266</v>
      </c>
      <c r="B1123" s="4">
        <v>9.4709000000000003</v>
      </c>
      <c r="C1123" s="7">
        <v>11.9709</v>
      </c>
      <c r="D1123" s="7">
        <v>7.7977581499999999</v>
      </c>
      <c r="E1123" s="53">
        <f t="shared" si="264"/>
        <v>0.65139280672296984</v>
      </c>
      <c r="F1123" s="5">
        <v>5.5</v>
      </c>
      <c r="G1123" s="6">
        <v>6.2</v>
      </c>
      <c r="H1123" s="6">
        <v>0.53454111000000004</v>
      </c>
      <c r="I1123" s="14">
        <f>H1123/G1123</f>
        <v>8.6216308064516134E-2</v>
      </c>
    </row>
    <row r="1124" spans="1:9" x14ac:dyDescent="0.25">
      <c r="A1124" s="176" t="s">
        <v>272</v>
      </c>
      <c r="B1124" s="4">
        <v>330.5899</v>
      </c>
      <c r="C1124" s="7">
        <v>330.5899</v>
      </c>
      <c r="D1124" s="7">
        <v>230.83848800000001</v>
      </c>
      <c r="E1124" s="53">
        <f t="shared" si="264"/>
        <v>0.69826237280691272</v>
      </c>
      <c r="F1124" s="5">
        <v>1673.1657</v>
      </c>
      <c r="G1124" s="6">
        <v>1673.1657</v>
      </c>
      <c r="H1124" s="6">
        <v>1502.1580300000001</v>
      </c>
      <c r="I1124" s="14">
        <f t="shared" ref="I1124:I1125" si="266">H1124/G1124</f>
        <v>0.89779394234533971</v>
      </c>
    </row>
    <row r="1125" spans="1:9" x14ac:dyDescent="0.25">
      <c r="A1125" s="176" t="s">
        <v>273</v>
      </c>
      <c r="B1125" s="4">
        <v>251.415131</v>
      </c>
      <c r="C1125" s="7">
        <v>251.415131</v>
      </c>
      <c r="D1125" s="7">
        <v>215.43230600000001</v>
      </c>
      <c r="E1125" s="53">
        <f t="shared" si="264"/>
        <v>0.85687884075680398</v>
      </c>
      <c r="F1125" s="5">
        <v>743.42366500000003</v>
      </c>
      <c r="G1125" s="6">
        <v>743.42366500000003</v>
      </c>
      <c r="H1125" s="6">
        <v>720.82086500000003</v>
      </c>
      <c r="I1125" s="14">
        <f t="shared" si="266"/>
        <v>0.9695963404662401</v>
      </c>
    </row>
    <row r="1126" spans="1:9" x14ac:dyDescent="0.25">
      <c r="A1126" s="177" t="s">
        <v>267</v>
      </c>
      <c r="B1126" s="4">
        <v>6.3026299999999997</v>
      </c>
      <c r="C1126" s="7">
        <v>6.2963990000000001</v>
      </c>
      <c r="D1126" s="7">
        <v>4.0932392499999999</v>
      </c>
      <c r="E1126" s="53">
        <f t="shared" si="264"/>
        <v>0.65009210026238806</v>
      </c>
      <c r="F1126" s="5">
        <v>9.7369999999999998E-2</v>
      </c>
      <c r="G1126" s="6">
        <v>0.103601</v>
      </c>
      <c r="H1126" s="6">
        <v>5.3752359999999999E-2</v>
      </c>
      <c r="I1126" s="14">
        <f>H1126/G1126</f>
        <v>0.51884016563546687</v>
      </c>
    </row>
    <row r="1127" spans="1:9" ht="15.75" thickBot="1" x14ac:dyDescent="0.3">
      <c r="A1127" s="178" t="s">
        <v>268</v>
      </c>
      <c r="B1127" s="43">
        <v>5.7371270000000001</v>
      </c>
      <c r="C1127" s="44">
        <v>6.5320220000000004</v>
      </c>
      <c r="D1127" s="44">
        <v>4.19817836</v>
      </c>
      <c r="E1127" s="55">
        <f t="shared" si="264"/>
        <v>0.64270732094901084</v>
      </c>
      <c r="F1127" s="37">
        <v>3.2831000000000001</v>
      </c>
      <c r="G1127" s="38">
        <v>5.8588360000000002</v>
      </c>
      <c r="H1127" s="38">
        <v>2.5200148599999999</v>
      </c>
      <c r="I1127" s="24">
        <f t="shared" ref="I1127" si="267">H1127/G1127</f>
        <v>0.43012210275215074</v>
      </c>
    </row>
    <row r="1128" spans="1:9" x14ac:dyDescent="0.25">
      <c r="A1128" s="254" t="s">
        <v>201</v>
      </c>
      <c r="B1128" s="254"/>
      <c r="C1128" s="254"/>
      <c r="D1128" s="254"/>
      <c r="E1128" s="254"/>
      <c r="F1128" s="254"/>
      <c r="G1128" s="254"/>
      <c r="H1128" s="254"/>
      <c r="I1128" s="254"/>
    </row>
    <row r="1129" spans="1:9" x14ac:dyDescent="0.25">
      <c r="A1129" s="238" t="s">
        <v>203</v>
      </c>
      <c r="B1129" s="239"/>
      <c r="C1129" s="239"/>
      <c r="D1129" s="239"/>
      <c r="E1129" s="239"/>
      <c r="F1129" s="239"/>
      <c r="G1129" s="239"/>
      <c r="H1129" s="239"/>
      <c r="I1129" s="239"/>
    </row>
    <row r="1131" spans="1:9" x14ac:dyDescent="0.25">
      <c r="A1131" s="244" t="s">
        <v>0</v>
      </c>
      <c r="B1131" s="244"/>
      <c r="C1131" s="244"/>
      <c r="D1131" s="244"/>
      <c r="E1131" s="244"/>
      <c r="F1131" s="244"/>
      <c r="G1131" s="244"/>
      <c r="H1131" s="244"/>
      <c r="I1131" s="244"/>
    </row>
    <row r="1132" spans="1:9" x14ac:dyDescent="0.25">
      <c r="A1132" s="244" t="s">
        <v>1</v>
      </c>
      <c r="B1132" s="244"/>
      <c r="C1132" s="244"/>
      <c r="D1132" s="244"/>
      <c r="E1132" s="244"/>
      <c r="F1132" s="244"/>
      <c r="G1132" s="244"/>
      <c r="H1132" s="244"/>
      <c r="I1132" s="244"/>
    </row>
    <row r="1133" spans="1:9" x14ac:dyDescent="0.25">
      <c r="A1133" s="245" t="s">
        <v>200</v>
      </c>
      <c r="B1133" s="245"/>
      <c r="C1133" s="245"/>
      <c r="D1133" s="245"/>
      <c r="E1133" s="245"/>
      <c r="F1133" s="245"/>
      <c r="G1133" s="245"/>
      <c r="H1133" s="245"/>
      <c r="I1133" s="245"/>
    </row>
    <row r="1134" spans="1:9" x14ac:dyDescent="0.25">
      <c r="A1134" s="245" t="s">
        <v>274</v>
      </c>
      <c r="B1134" s="245"/>
      <c r="C1134" s="245"/>
      <c r="D1134" s="245"/>
      <c r="E1134" s="245"/>
      <c r="F1134" s="245"/>
      <c r="G1134" s="245"/>
      <c r="H1134" s="245"/>
      <c r="I1134" s="245"/>
    </row>
    <row r="1135" spans="1:9" x14ac:dyDescent="0.25">
      <c r="A1135" s="245" t="s">
        <v>305</v>
      </c>
      <c r="B1135" s="245"/>
      <c r="C1135" s="245"/>
      <c r="D1135" s="245"/>
      <c r="E1135" s="245"/>
      <c r="F1135" s="245"/>
      <c r="G1135" s="245"/>
      <c r="H1135" s="245"/>
      <c r="I1135" s="245"/>
    </row>
    <row r="1136" spans="1:9" x14ac:dyDescent="0.25">
      <c r="A1136" s="246" t="s">
        <v>2</v>
      </c>
      <c r="B1136" s="246"/>
      <c r="C1136" s="246"/>
      <c r="D1136" s="246"/>
      <c r="E1136" s="246"/>
      <c r="F1136" s="246"/>
      <c r="G1136" s="246"/>
      <c r="H1136" s="246"/>
      <c r="I1136" s="246"/>
    </row>
    <row r="1137" spans="1:9" ht="15.75" thickBot="1" x14ac:dyDescent="0.3">
      <c r="A1137" s="253"/>
      <c r="B1137" s="253"/>
      <c r="C1137" s="253"/>
      <c r="D1137" s="253"/>
      <c r="E1137" s="253"/>
      <c r="F1137" s="253"/>
      <c r="G1137" s="253"/>
      <c r="H1137" s="253"/>
      <c r="I1137" s="253"/>
    </row>
    <row r="1138" spans="1:9" x14ac:dyDescent="0.25">
      <c r="A1138" s="247" t="s">
        <v>3</v>
      </c>
      <c r="B1138" s="249" t="s">
        <v>4</v>
      </c>
      <c r="C1138" s="250"/>
      <c r="D1138" s="250"/>
      <c r="E1138" s="251"/>
      <c r="F1138" s="249" t="s">
        <v>5</v>
      </c>
      <c r="G1138" s="250"/>
      <c r="H1138" s="250"/>
      <c r="I1138" s="252"/>
    </row>
    <row r="1139" spans="1:9" ht="30.75" thickBot="1" x14ac:dyDescent="0.3">
      <c r="A1139" s="248"/>
      <c r="B1139" s="207" t="s">
        <v>6</v>
      </c>
      <c r="C1139" s="208" t="s">
        <v>7</v>
      </c>
      <c r="D1139" s="208" t="s">
        <v>8</v>
      </c>
      <c r="E1139" s="209" t="s">
        <v>9</v>
      </c>
      <c r="F1139" s="210" t="s">
        <v>6</v>
      </c>
      <c r="G1139" s="208" t="s">
        <v>7</v>
      </c>
      <c r="H1139" s="208" t="s">
        <v>8</v>
      </c>
      <c r="I1139" s="211" t="s">
        <v>9</v>
      </c>
    </row>
    <row r="1140" spans="1:9" ht="15.75" thickBot="1" x14ac:dyDescent="0.3">
      <c r="A1140" s="68" t="s">
        <v>91</v>
      </c>
      <c r="B1140" s="213">
        <f>B1142+B1172+B1215+B1232</f>
        <v>16762.121198000001</v>
      </c>
      <c r="C1140" s="214">
        <f t="shared" ref="C1140:D1140" si="268">C1142+C1172+C1215+C1232</f>
        <v>16516.41843197</v>
      </c>
      <c r="D1140" s="214">
        <f t="shared" si="268"/>
        <v>13947.11221286</v>
      </c>
      <c r="E1140" s="215">
        <f>D1140/C1140</f>
        <v>0.84443926328866048</v>
      </c>
      <c r="F1140" s="187">
        <f>F1142+F1172+F1215+F1232</f>
        <v>8532.6303919999991</v>
      </c>
      <c r="G1140" s="188">
        <f t="shared" ref="G1140:H1140" si="269">G1142+G1172+G1215+G1232</f>
        <v>9292.9396750300002</v>
      </c>
      <c r="H1140" s="188">
        <f t="shared" si="269"/>
        <v>7846.7371676399989</v>
      </c>
      <c r="I1140" s="189">
        <f>H1140/G1140</f>
        <v>0.84437620839443006</v>
      </c>
    </row>
    <row r="1141" spans="1:9" ht="15.75" thickBot="1" x14ac:dyDescent="0.3">
      <c r="A1141" s="231" t="s">
        <v>10</v>
      </c>
      <c r="B1141" s="232">
        <f>B1142+B1172+B1215+B1232-B1216-B1223-B1224-B1237-B1238</f>
        <v>15820.061603000002</v>
      </c>
      <c r="C1141" s="233">
        <f t="shared" ref="C1141:D1141" si="270">C1142+C1172+C1215+C1232-C1216-C1223-C1224-C1237-C1238</f>
        <v>15574.97369497</v>
      </c>
      <c r="D1141" s="233">
        <f t="shared" si="270"/>
        <v>13220.33094607</v>
      </c>
      <c r="E1141" s="234">
        <f>D1141/C1141</f>
        <v>0.84881882980897483</v>
      </c>
      <c r="F1141" s="235">
        <f>F1142+F1172+F1215+F1232-F1179-F1216-F1224-F1237-F1238</f>
        <v>4287.5889799999986</v>
      </c>
      <c r="G1141" s="235">
        <f t="shared" ref="G1141:H1141" si="271">G1142+G1172+G1215+G1232-G1179-G1216-G1224-G1237-G1238</f>
        <v>5047.5334050300007</v>
      </c>
      <c r="H1141" s="235">
        <f t="shared" si="271"/>
        <v>3891.3990336899997</v>
      </c>
      <c r="I1141" s="236">
        <f>H1141/G1141</f>
        <v>0.77095062507404455</v>
      </c>
    </row>
    <row r="1142" spans="1:9" ht="15.75" thickBot="1" x14ac:dyDescent="0.3">
      <c r="A1142" s="70" t="s">
        <v>11</v>
      </c>
      <c r="B1142" s="216">
        <f>SUM(B1143:B1171)</f>
        <v>9447.7875329999988</v>
      </c>
      <c r="C1142" s="62">
        <f>SUM(C1143:C1171)</f>
        <v>9112.5224940000007</v>
      </c>
      <c r="D1142" s="62">
        <f>SUM(D1143:D1171)</f>
        <v>8112.9352321199995</v>
      </c>
      <c r="E1142" s="217">
        <f>D1142/C1142</f>
        <v>0.89030619539889599</v>
      </c>
      <c r="F1142" s="12">
        <f>SUM(F1143:F1171)</f>
        <v>2250.9244950000002</v>
      </c>
      <c r="G1142" s="13">
        <f>SUM(G1143:G1171)</f>
        <v>2658.8175099999999</v>
      </c>
      <c r="H1142" s="13">
        <f>SUM(H1143:H1171)</f>
        <v>2159.1181723299997</v>
      </c>
      <c r="I1142" s="20">
        <f>H1142/G1142</f>
        <v>0.81205955813417208</v>
      </c>
    </row>
    <row r="1143" spans="1:9" x14ac:dyDescent="0.25">
      <c r="A1143" s="168" t="s">
        <v>13</v>
      </c>
      <c r="B1143" s="39">
        <v>135.02112399999999</v>
      </c>
      <c r="C1143" s="40">
        <v>201.94848300000001</v>
      </c>
      <c r="D1143" s="40">
        <v>178.15953073</v>
      </c>
      <c r="E1143" s="52">
        <f>D1143/C1143</f>
        <v>0.88220286720351349</v>
      </c>
      <c r="F1143" s="33">
        <v>8.9343920000000008</v>
      </c>
      <c r="G1143" s="34">
        <v>24.768104999999998</v>
      </c>
      <c r="H1143" s="34">
        <v>19.020748960000002</v>
      </c>
      <c r="I1143" s="21">
        <f>H1143/G1143</f>
        <v>0.7679533399910895</v>
      </c>
    </row>
    <row r="1144" spans="1:9" x14ac:dyDescent="0.25">
      <c r="A1144" s="169" t="s">
        <v>15</v>
      </c>
      <c r="B1144" s="4">
        <v>146.739915</v>
      </c>
      <c r="C1144" s="7">
        <v>163.073992</v>
      </c>
      <c r="D1144" s="7">
        <v>124.87982785</v>
      </c>
      <c r="E1144" s="53">
        <f>D1144/C1144</f>
        <v>0.76578629319382818</v>
      </c>
      <c r="F1144" s="35">
        <v>4.1927849999999998</v>
      </c>
      <c r="G1144" s="36">
        <v>6.3531909999999998</v>
      </c>
      <c r="H1144" s="36">
        <v>4.9479397699999996</v>
      </c>
      <c r="I1144" s="14">
        <f>H1144/G1144</f>
        <v>0.77881174515294749</v>
      </c>
    </row>
    <row r="1145" spans="1:9" x14ac:dyDescent="0.25">
      <c r="A1145" s="169" t="s">
        <v>24</v>
      </c>
      <c r="B1145" s="4">
        <v>149.06460100000001</v>
      </c>
      <c r="C1145" s="7">
        <v>136.51178300000001</v>
      </c>
      <c r="D1145" s="7">
        <v>123.69380439</v>
      </c>
      <c r="E1145" s="53">
        <f t="shared" ref="E1145:E1166" si="272">D1145/C1145</f>
        <v>0.90610350016452423</v>
      </c>
      <c r="F1145" s="35">
        <v>69.082545999999994</v>
      </c>
      <c r="G1145" s="36">
        <v>78.325484000000003</v>
      </c>
      <c r="H1145" s="36">
        <v>60.169807749999997</v>
      </c>
      <c r="I1145" s="14">
        <f t="shared" ref="I1145:I1157" si="273">H1145/G1145</f>
        <v>0.76820218244677552</v>
      </c>
    </row>
    <row r="1146" spans="1:9" x14ac:dyDescent="0.25">
      <c r="A1146" s="169" t="s">
        <v>210</v>
      </c>
      <c r="B1146" s="4">
        <v>63.263846999999998</v>
      </c>
      <c r="C1146" s="7">
        <v>63.083323999999998</v>
      </c>
      <c r="D1146" s="7">
        <v>56.440881420000004</v>
      </c>
      <c r="E1146" s="53">
        <f t="shared" si="272"/>
        <v>0.8947036687540435</v>
      </c>
      <c r="F1146" s="35">
        <v>5.3211310000000003</v>
      </c>
      <c r="G1146" s="36">
        <v>5.5372110000000001</v>
      </c>
      <c r="H1146" s="36">
        <v>5.1043690100000001</v>
      </c>
      <c r="I1146" s="14">
        <f t="shared" si="273"/>
        <v>0.92183032396634335</v>
      </c>
    </row>
    <row r="1147" spans="1:9" x14ac:dyDescent="0.25">
      <c r="A1147" s="170" t="s">
        <v>211</v>
      </c>
      <c r="B1147" s="4">
        <v>1605.1146980000001</v>
      </c>
      <c r="C1147" s="7">
        <v>1603.4830589999999</v>
      </c>
      <c r="D1147" s="7">
        <v>1458.5658795499999</v>
      </c>
      <c r="E1147" s="53">
        <f t="shared" si="272"/>
        <v>0.90962350451000307</v>
      </c>
      <c r="F1147" s="35">
        <v>167.67644200000001</v>
      </c>
      <c r="G1147" s="36">
        <v>222.805757</v>
      </c>
      <c r="H1147" s="36">
        <v>176.01271356999999</v>
      </c>
      <c r="I1147" s="14">
        <f t="shared" si="273"/>
        <v>0.78998279012153172</v>
      </c>
    </row>
    <row r="1148" spans="1:9" x14ac:dyDescent="0.25">
      <c r="A1148" s="171" t="s">
        <v>212</v>
      </c>
      <c r="B1148" s="4">
        <v>25.482987999999999</v>
      </c>
      <c r="C1148" s="7">
        <v>26.747579000000002</v>
      </c>
      <c r="D1148" s="7">
        <v>22.423346550000002</v>
      </c>
      <c r="E1148" s="53">
        <f t="shared" si="272"/>
        <v>0.83833181874142704</v>
      </c>
      <c r="F1148" s="35">
        <v>3.9662000000000002</v>
      </c>
      <c r="G1148" s="36">
        <v>3.9662000000000002</v>
      </c>
      <c r="H1148" s="36">
        <v>3.5722241800000001</v>
      </c>
      <c r="I1148" s="14">
        <f t="shared" si="273"/>
        <v>0.90066667843275683</v>
      </c>
    </row>
    <row r="1149" spans="1:9" x14ac:dyDescent="0.25">
      <c r="A1149" s="171" t="s">
        <v>213</v>
      </c>
      <c r="B1149" s="4">
        <v>30.951138</v>
      </c>
      <c r="C1149" s="7">
        <v>30.951138</v>
      </c>
      <c r="D1149" s="7">
        <v>27.615492370000002</v>
      </c>
      <c r="E1149" s="53">
        <f t="shared" si="272"/>
        <v>0.89222865957303421</v>
      </c>
      <c r="F1149" s="35">
        <v>423.285684</v>
      </c>
      <c r="G1149" s="36">
        <v>586.31040499999995</v>
      </c>
      <c r="H1149" s="36">
        <v>423.72541182999998</v>
      </c>
      <c r="I1149" s="14">
        <f t="shared" si="273"/>
        <v>0.72269809339303814</v>
      </c>
    </row>
    <row r="1150" spans="1:9" x14ac:dyDescent="0.25">
      <c r="A1150" s="169" t="s">
        <v>214</v>
      </c>
      <c r="B1150" s="4">
        <v>66.098645000000005</v>
      </c>
      <c r="C1150" s="7">
        <v>65.495092</v>
      </c>
      <c r="D1150" s="7">
        <v>57.255132740000001</v>
      </c>
      <c r="E1150" s="53">
        <f t="shared" si="272"/>
        <v>0.87418966813574372</v>
      </c>
      <c r="F1150" s="35">
        <v>116.89353</v>
      </c>
      <c r="G1150" s="36">
        <v>146.38899000000001</v>
      </c>
      <c r="H1150" s="36">
        <v>125.00158737000001</v>
      </c>
      <c r="I1150" s="14">
        <f t="shared" si="273"/>
        <v>0.85390019679758711</v>
      </c>
    </row>
    <row r="1151" spans="1:9" x14ac:dyDescent="0.25">
      <c r="A1151" s="171" t="s">
        <v>215</v>
      </c>
      <c r="B1151" s="4">
        <v>1268.258478</v>
      </c>
      <c r="C1151" s="7">
        <v>1279.356812</v>
      </c>
      <c r="D1151" s="7">
        <v>1146.91878505</v>
      </c>
      <c r="E1151" s="53">
        <f t="shared" si="272"/>
        <v>0.89648077400474258</v>
      </c>
      <c r="F1151" s="35">
        <v>439.19829499999997</v>
      </c>
      <c r="G1151" s="36">
        <v>449.42710499999998</v>
      </c>
      <c r="H1151" s="36">
        <v>290.94784677999996</v>
      </c>
      <c r="I1151" s="14">
        <f t="shared" si="273"/>
        <v>0.64737494366299952</v>
      </c>
    </row>
    <row r="1152" spans="1:9" x14ac:dyDescent="0.25">
      <c r="A1152" s="172" t="s">
        <v>216</v>
      </c>
      <c r="B1152" s="4">
        <v>33.359321999999999</v>
      </c>
      <c r="C1152" s="7">
        <v>34.221165999999997</v>
      </c>
      <c r="D1152" s="7">
        <v>29.035175949999999</v>
      </c>
      <c r="E1152" s="53">
        <f t="shared" si="272"/>
        <v>0.84845665252902258</v>
      </c>
      <c r="F1152" s="35">
        <v>2.9409000000000001</v>
      </c>
      <c r="G1152" s="36">
        <v>2.9739330000000002</v>
      </c>
      <c r="H1152" s="36">
        <v>2.0615287100000002</v>
      </c>
      <c r="I1152" s="14">
        <f t="shared" si="273"/>
        <v>0.69319944665868394</v>
      </c>
    </row>
    <row r="1153" spans="1:9" x14ac:dyDescent="0.25">
      <c r="A1153" s="172" t="s">
        <v>298</v>
      </c>
      <c r="B1153" s="4">
        <v>15.777279999999999</v>
      </c>
      <c r="C1153" s="7">
        <v>15.08799</v>
      </c>
      <c r="D1153" s="7">
        <v>12.616567890000001</v>
      </c>
      <c r="E1153" s="53">
        <f t="shared" si="272"/>
        <v>0.83619938043437203</v>
      </c>
      <c r="F1153" s="35">
        <v>158.458932</v>
      </c>
      <c r="G1153" s="36">
        <v>156.120957</v>
      </c>
      <c r="H1153" s="36">
        <v>147.82803322000001</v>
      </c>
      <c r="I1153" s="14">
        <f t="shared" si="273"/>
        <v>0.94688141848887086</v>
      </c>
    </row>
    <row r="1154" spans="1:9" x14ac:dyDescent="0.25">
      <c r="A1154" s="172" t="s">
        <v>218</v>
      </c>
      <c r="B1154" s="4">
        <v>585.095056</v>
      </c>
      <c r="C1154" s="7">
        <v>654.81444999999997</v>
      </c>
      <c r="D1154" s="7">
        <v>576.79295672000001</v>
      </c>
      <c r="E1154" s="53">
        <f t="shared" si="272"/>
        <v>0.88084946311126766</v>
      </c>
      <c r="F1154" s="35">
        <v>90.747539000000003</v>
      </c>
      <c r="G1154" s="36">
        <v>88.434404000000001</v>
      </c>
      <c r="H1154" s="36">
        <v>57.060028270000004</v>
      </c>
      <c r="I1154" s="14">
        <f t="shared" si="273"/>
        <v>0.64522432095545079</v>
      </c>
    </row>
    <row r="1155" spans="1:9" x14ac:dyDescent="0.25">
      <c r="A1155" s="172" t="s">
        <v>219</v>
      </c>
      <c r="B1155" s="4">
        <v>102.434926</v>
      </c>
      <c r="C1155" s="7">
        <v>110.53178</v>
      </c>
      <c r="D1155" s="7">
        <v>101.05242565</v>
      </c>
      <c r="E1155" s="53">
        <f t="shared" si="272"/>
        <v>0.91423865290145523</v>
      </c>
      <c r="F1155" s="35">
        <v>16.206828999999999</v>
      </c>
      <c r="G1155" s="36">
        <v>21.090405000000001</v>
      </c>
      <c r="H1155" s="36">
        <v>17.147736640000002</v>
      </c>
      <c r="I1155" s="14">
        <f t="shared" si="273"/>
        <v>0.81305867004450605</v>
      </c>
    </row>
    <row r="1156" spans="1:9" x14ac:dyDescent="0.25">
      <c r="A1156" s="172" t="s">
        <v>220</v>
      </c>
      <c r="B1156" s="4">
        <v>814.38491099999999</v>
      </c>
      <c r="C1156" s="7">
        <v>826.97357099999999</v>
      </c>
      <c r="D1156" s="7">
        <v>726.89278259000002</v>
      </c>
      <c r="E1156" s="53">
        <f t="shared" si="272"/>
        <v>0.87897945965917701</v>
      </c>
      <c r="F1156" s="35">
        <v>32.685093999999999</v>
      </c>
      <c r="G1156" s="36">
        <v>69.046627000000001</v>
      </c>
      <c r="H1156" s="36">
        <v>59.826055689999997</v>
      </c>
      <c r="I1156" s="14">
        <f t="shared" si="273"/>
        <v>0.86645877270731841</v>
      </c>
    </row>
    <row r="1157" spans="1:9" x14ac:dyDescent="0.25">
      <c r="A1157" s="172" t="s">
        <v>221</v>
      </c>
      <c r="B1157" s="4">
        <v>28.016562</v>
      </c>
      <c r="C1157" s="7">
        <v>26.290300999999999</v>
      </c>
      <c r="D1157" s="7">
        <v>21.817966250000001</v>
      </c>
      <c r="E1157" s="53">
        <f t="shared" si="272"/>
        <v>0.82988651404181346</v>
      </c>
      <c r="F1157" s="35">
        <v>652.33633999999995</v>
      </c>
      <c r="G1157" s="36">
        <v>651.84959100000003</v>
      </c>
      <c r="H1157" s="36">
        <v>643.21062199999994</v>
      </c>
      <c r="I1157" s="14">
        <f t="shared" si="273"/>
        <v>0.98674699022707513</v>
      </c>
    </row>
    <row r="1158" spans="1:9" x14ac:dyDescent="0.25">
      <c r="A1158" s="172" t="s">
        <v>30</v>
      </c>
      <c r="B1158" s="4">
        <v>2.6469969999999998</v>
      </c>
      <c r="C1158" s="7">
        <v>3.3969969999999998</v>
      </c>
      <c r="D1158" s="7">
        <v>3.0136096600000002</v>
      </c>
      <c r="E1158" s="53">
        <f t="shared" si="272"/>
        <v>0.88713933512452336</v>
      </c>
      <c r="F1158" s="5" t="s">
        <v>19</v>
      </c>
      <c r="G1158" s="6" t="s">
        <v>19</v>
      </c>
      <c r="H1158" s="6" t="s">
        <v>19</v>
      </c>
      <c r="I1158" s="14" t="s">
        <v>19</v>
      </c>
    </row>
    <row r="1159" spans="1:9" x14ac:dyDescent="0.25">
      <c r="A1159" s="169" t="s">
        <v>222</v>
      </c>
      <c r="B1159" s="4">
        <v>41.711987000000001</v>
      </c>
      <c r="C1159" s="7">
        <v>43.839809000000002</v>
      </c>
      <c r="D1159" s="7">
        <v>37.295951580000001</v>
      </c>
      <c r="E1159" s="53">
        <f t="shared" si="272"/>
        <v>0.85073252896699436</v>
      </c>
      <c r="F1159" s="35">
        <v>13.764303</v>
      </c>
      <c r="G1159" s="36">
        <v>90.468670000000003</v>
      </c>
      <c r="H1159" s="36">
        <v>82.43570901999999</v>
      </c>
      <c r="I1159" s="14">
        <f t="shared" ref="I1159:I1164" si="274">H1159/G1159</f>
        <v>0.91120726125408924</v>
      </c>
    </row>
    <row r="1160" spans="1:9" x14ac:dyDescent="0.25">
      <c r="A1160" s="169" t="s">
        <v>223</v>
      </c>
      <c r="B1160" s="4">
        <v>25.769445000000001</v>
      </c>
      <c r="C1160" s="7">
        <v>21.84235</v>
      </c>
      <c r="D1160" s="7">
        <v>19.91315062</v>
      </c>
      <c r="E1160" s="53">
        <f t="shared" si="272"/>
        <v>0.91167619876066452</v>
      </c>
      <c r="F1160" s="35">
        <v>16.50788</v>
      </c>
      <c r="G1160" s="36">
        <v>23.712192999999999</v>
      </c>
      <c r="H1160" s="36">
        <v>14.70924372</v>
      </c>
      <c r="I1160" s="14">
        <f t="shared" si="274"/>
        <v>0.62032405522340339</v>
      </c>
    </row>
    <row r="1161" spans="1:9" x14ac:dyDescent="0.25">
      <c r="A1161" s="172" t="s">
        <v>22</v>
      </c>
      <c r="B1161" s="4">
        <v>190.625665</v>
      </c>
      <c r="C1161" s="7">
        <v>210.60274000000001</v>
      </c>
      <c r="D1161" s="7">
        <v>173.13022396</v>
      </c>
      <c r="E1161" s="53">
        <f t="shared" si="272"/>
        <v>0.82207014001812129</v>
      </c>
      <c r="F1161" s="35">
        <v>14.985238000000001</v>
      </c>
      <c r="G1161" s="36">
        <v>15.138237999999999</v>
      </c>
      <c r="H1161" s="36">
        <v>12.611265900000001</v>
      </c>
      <c r="I1161" s="14">
        <f t="shared" si="274"/>
        <v>0.83307356510050912</v>
      </c>
    </row>
    <row r="1162" spans="1:9" x14ac:dyDescent="0.25">
      <c r="A1162" s="172" t="s">
        <v>26</v>
      </c>
      <c r="B1162" s="4">
        <v>200.13243499999999</v>
      </c>
      <c r="C1162" s="7">
        <v>198.880054</v>
      </c>
      <c r="D1162" s="7">
        <v>179.39626669999998</v>
      </c>
      <c r="E1162" s="53">
        <f t="shared" si="272"/>
        <v>0.90203247179327484</v>
      </c>
      <c r="F1162" s="5">
        <v>6.943263</v>
      </c>
      <c r="G1162" s="6">
        <v>8.5220020000000005</v>
      </c>
      <c r="H1162" s="6">
        <v>8.3825117300000009</v>
      </c>
      <c r="I1162" s="14">
        <f t="shared" si="274"/>
        <v>0.98363174873697523</v>
      </c>
    </row>
    <row r="1163" spans="1:9" x14ac:dyDescent="0.25">
      <c r="A1163" s="169" t="s">
        <v>25</v>
      </c>
      <c r="B1163" s="4">
        <v>6.5583390000000001</v>
      </c>
      <c r="C1163" s="7">
        <v>6.5583390000000001</v>
      </c>
      <c r="D1163" s="7">
        <v>5.7665417199999993</v>
      </c>
      <c r="E1163" s="53">
        <f t="shared" si="272"/>
        <v>0.87926862579076792</v>
      </c>
      <c r="F1163" s="35">
        <v>0.23666999999999999</v>
      </c>
      <c r="G1163" s="36">
        <v>0.23666999999999999</v>
      </c>
      <c r="H1163" s="36">
        <v>0.23006848999999999</v>
      </c>
      <c r="I1163" s="14">
        <f t="shared" si="274"/>
        <v>0.97210668863818817</v>
      </c>
    </row>
    <row r="1164" spans="1:9" x14ac:dyDescent="0.25">
      <c r="A1164" s="172" t="s">
        <v>32</v>
      </c>
      <c r="B1164" s="4">
        <v>88.589093000000005</v>
      </c>
      <c r="C1164" s="7">
        <v>99.785522</v>
      </c>
      <c r="D1164" s="7">
        <v>88.373938909999993</v>
      </c>
      <c r="E1164" s="53">
        <f t="shared" si="272"/>
        <v>0.88563888967780313</v>
      </c>
      <c r="F1164" s="5">
        <v>5.8419600000000003</v>
      </c>
      <c r="G1164" s="6">
        <v>6.0689950000000001</v>
      </c>
      <c r="H1164" s="6">
        <v>3.94288638</v>
      </c>
      <c r="I1164" s="14">
        <f t="shared" si="274"/>
        <v>0.64967698605782342</v>
      </c>
    </row>
    <row r="1165" spans="1:9" x14ac:dyDescent="0.25">
      <c r="A1165" s="172" t="s">
        <v>18</v>
      </c>
      <c r="B1165" s="4">
        <v>5.3734799999999998</v>
      </c>
      <c r="C1165" s="7">
        <v>5.7921199999999997</v>
      </c>
      <c r="D1165" s="7">
        <v>5.2637909000000001</v>
      </c>
      <c r="E1165" s="53">
        <f t="shared" si="272"/>
        <v>0.90878484907080659</v>
      </c>
      <c r="F1165" s="59" t="s">
        <v>19</v>
      </c>
      <c r="G1165" s="60" t="s">
        <v>19</v>
      </c>
      <c r="H1165" s="60" t="s">
        <v>19</v>
      </c>
      <c r="I1165" s="14" t="s">
        <v>19</v>
      </c>
    </row>
    <row r="1166" spans="1:9" x14ac:dyDescent="0.25">
      <c r="A1166" s="169" t="s">
        <v>224</v>
      </c>
      <c r="B1166" s="4">
        <v>0.35524</v>
      </c>
      <c r="C1166" s="7">
        <v>0.35524</v>
      </c>
      <c r="D1166" s="7">
        <v>0</v>
      </c>
      <c r="E1166" s="53">
        <f t="shared" si="272"/>
        <v>0</v>
      </c>
      <c r="F1166" s="59" t="s">
        <v>19</v>
      </c>
      <c r="G1166" s="60" t="s">
        <v>19</v>
      </c>
      <c r="H1166" s="60" t="s">
        <v>19</v>
      </c>
      <c r="I1166" s="14" t="s">
        <v>19</v>
      </c>
    </row>
    <row r="1167" spans="1:9" x14ac:dyDescent="0.25">
      <c r="A1167" s="169" t="s">
        <v>23</v>
      </c>
      <c r="B1167" s="4">
        <v>37.924917999999998</v>
      </c>
      <c r="C1167" s="7">
        <v>37.924917999999998</v>
      </c>
      <c r="D1167" s="7">
        <v>33.894014090000006</v>
      </c>
      <c r="E1167" s="53">
        <f>D1167/C1167</f>
        <v>0.89371357612427815</v>
      </c>
      <c r="F1167" s="59" t="s">
        <v>19</v>
      </c>
      <c r="G1167" s="60" t="s">
        <v>19</v>
      </c>
      <c r="H1167" s="60" t="s">
        <v>19</v>
      </c>
      <c r="I1167" s="14" t="s">
        <v>19</v>
      </c>
    </row>
    <row r="1168" spans="1:9" x14ac:dyDescent="0.25">
      <c r="A1168" s="169" t="s">
        <v>31</v>
      </c>
      <c r="B1168" s="4">
        <v>3.6794289999999998</v>
      </c>
      <c r="C1168" s="7">
        <v>3.608479</v>
      </c>
      <c r="D1168" s="7">
        <v>3.2535055399999999</v>
      </c>
      <c r="E1168" s="53">
        <f t="shared" ref="E1168:E1170" si="275">D1168/C1168</f>
        <v>0.9016279546035878</v>
      </c>
      <c r="F1168" s="59">
        <v>0.119604</v>
      </c>
      <c r="G1168" s="60">
        <v>0.190554</v>
      </c>
      <c r="H1168" s="60">
        <v>0.17876842000000001</v>
      </c>
      <c r="I1168" s="14">
        <f t="shared" ref="I1168:I1170" si="276">H1168/G1168</f>
        <v>0.93815097032862083</v>
      </c>
    </row>
    <row r="1169" spans="1:9" x14ac:dyDescent="0.25">
      <c r="A1169" s="171" t="s">
        <v>17</v>
      </c>
      <c r="B1169" s="4">
        <v>4.1017229999999998</v>
      </c>
      <c r="C1169" s="7">
        <v>3.9633319999999999</v>
      </c>
      <c r="D1169" s="7">
        <v>3.4815843399999999</v>
      </c>
      <c r="E1169" s="53">
        <f t="shared" si="275"/>
        <v>0.87844882538227942</v>
      </c>
      <c r="F1169" s="59">
        <v>0.23183000000000001</v>
      </c>
      <c r="G1169" s="60">
        <v>0.46152100000000001</v>
      </c>
      <c r="H1169" s="60">
        <v>0.41895459000000002</v>
      </c>
      <c r="I1169" s="14">
        <f t="shared" si="276"/>
        <v>0.90776928893809816</v>
      </c>
    </row>
    <row r="1170" spans="1:9" x14ac:dyDescent="0.25">
      <c r="A1170" s="171" t="s">
        <v>78</v>
      </c>
      <c r="B1170" s="4">
        <v>5.9452410000000002</v>
      </c>
      <c r="C1170" s="7">
        <v>6.9595089999999997</v>
      </c>
      <c r="D1170" s="7">
        <v>5.79245594</v>
      </c>
      <c r="E1170" s="53">
        <f t="shared" si="275"/>
        <v>0.83230813265705961</v>
      </c>
      <c r="F1170" s="59">
        <v>0.36710799999999999</v>
      </c>
      <c r="G1170" s="60">
        <v>0.62030200000000002</v>
      </c>
      <c r="H1170" s="60">
        <v>0.57211033</v>
      </c>
      <c r="I1170" s="14">
        <f t="shared" si="276"/>
        <v>0.92230934286847377</v>
      </c>
    </row>
    <row r="1171" spans="1:9" ht="15.75" thickBot="1" x14ac:dyDescent="0.3">
      <c r="A1171" s="173" t="s">
        <v>34</v>
      </c>
      <c r="B1171" s="41">
        <v>3765.31005</v>
      </c>
      <c r="C1171" s="42">
        <v>3230.4425649999998</v>
      </c>
      <c r="D1171" s="42">
        <v>2890.1996424600002</v>
      </c>
      <c r="E1171" s="54">
        <f>D1171/C1171</f>
        <v>0.89467606506107322</v>
      </c>
      <c r="F1171" s="203" t="s">
        <v>19</v>
      </c>
      <c r="G1171" s="204" t="s">
        <v>19</v>
      </c>
      <c r="H1171" s="204" t="s">
        <v>19</v>
      </c>
      <c r="I1171" s="190" t="s">
        <v>19</v>
      </c>
    </row>
    <row r="1172" spans="1:9" ht="15.75" thickBot="1" x14ac:dyDescent="0.3">
      <c r="A1172" s="182" t="s">
        <v>137</v>
      </c>
      <c r="B1172" s="194">
        <f>SUM(B1173:B1214)</f>
        <v>5669.4491000000025</v>
      </c>
      <c r="C1172" s="195">
        <f t="shared" ref="C1172:D1172" si="277">SUM(C1173:C1214)</f>
        <v>5700.1543179699984</v>
      </c>
      <c r="D1172" s="195">
        <f t="shared" si="277"/>
        <v>4524.7322707900003</v>
      </c>
      <c r="E1172" s="196">
        <f>D1172/C1172</f>
        <v>0.79379118851669928</v>
      </c>
      <c r="F1172" s="198">
        <f>SUM(F1173:F1214)</f>
        <v>2971.4554219999995</v>
      </c>
      <c r="G1172" s="197">
        <f t="shared" ref="G1172:H1172" si="278">SUM(G1173:G1214)</f>
        <v>3116.54096703</v>
      </c>
      <c r="H1172" s="197">
        <f t="shared" si="278"/>
        <v>2660.5112343599999</v>
      </c>
      <c r="I1172" s="196">
        <f>H1172/G1172</f>
        <v>0.85367439815668866</v>
      </c>
    </row>
    <row r="1173" spans="1:9" x14ac:dyDescent="0.25">
      <c r="A1173" s="183" t="s">
        <v>225</v>
      </c>
      <c r="B1173" s="39">
        <v>5.6905789999999996</v>
      </c>
      <c r="C1173" s="40">
        <v>5.6905789999999996</v>
      </c>
      <c r="D1173" s="40">
        <v>4.5167862000000003</v>
      </c>
      <c r="E1173" s="21">
        <f>D1173/C1173</f>
        <v>0.79373051494408575</v>
      </c>
      <c r="F1173" s="33">
        <v>4.4223049999999997</v>
      </c>
      <c r="G1173" s="34">
        <v>5.2223050000000004</v>
      </c>
      <c r="H1173" s="34">
        <v>4.2103163800000001</v>
      </c>
      <c r="I1173" s="21">
        <f>H1173/G1173</f>
        <v>0.80621801675696836</v>
      </c>
    </row>
    <row r="1174" spans="1:9" x14ac:dyDescent="0.25">
      <c r="A1174" s="184" t="s">
        <v>226</v>
      </c>
      <c r="B1174" s="4">
        <v>48.962665999999999</v>
      </c>
      <c r="C1174" s="7">
        <v>48.666116000000002</v>
      </c>
      <c r="D1174" s="7">
        <v>25.537731469999997</v>
      </c>
      <c r="E1174" s="14">
        <f>D1174/C1174</f>
        <v>0.52475384454350116</v>
      </c>
      <c r="F1174" s="35">
        <v>33.284913000000003</v>
      </c>
      <c r="G1174" s="36">
        <v>127.584913</v>
      </c>
      <c r="H1174" s="36">
        <v>105.61128171</v>
      </c>
      <c r="I1174" s="14">
        <f>H1174/G1174</f>
        <v>0.82777249462089608</v>
      </c>
    </row>
    <row r="1175" spans="1:9" x14ac:dyDescent="0.25">
      <c r="A1175" s="184" t="s">
        <v>227</v>
      </c>
      <c r="B1175" s="4">
        <v>22.5</v>
      </c>
      <c r="C1175" s="7">
        <v>22.43</v>
      </c>
      <c r="D1175" s="7">
        <v>17.26885369</v>
      </c>
      <c r="E1175" s="14">
        <f t="shared" ref="E1175:E1178" si="279">D1175/C1175</f>
        <v>0.76989985242978154</v>
      </c>
      <c r="F1175" s="35">
        <v>3.3</v>
      </c>
      <c r="G1175" s="36">
        <v>3.3</v>
      </c>
      <c r="H1175" s="36">
        <v>1.4064253</v>
      </c>
      <c r="I1175" s="14">
        <f t="shared" ref="I1175:I1182" si="280">H1175/G1175</f>
        <v>0.42618948484848485</v>
      </c>
    </row>
    <row r="1176" spans="1:9" x14ac:dyDescent="0.25">
      <c r="A1176" s="184" t="s">
        <v>228</v>
      </c>
      <c r="B1176" s="4">
        <v>13.779985</v>
      </c>
      <c r="C1176" s="7">
        <v>13.779985</v>
      </c>
      <c r="D1176" s="7">
        <v>12.167619539999999</v>
      </c>
      <c r="E1176" s="14">
        <f t="shared" si="279"/>
        <v>0.88299221951257556</v>
      </c>
      <c r="F1176" s="35">
        <v>2.3329010000000001</v>
      </c>
      <c r="G1176" s="36">
        <v>5.6527459999999996</v>
      </c>
      <c r="H1176" s="36">
        <v>3.5495861099999999</v>
      </c>
      <c r="I1176" s="14">
        <f t="shared" si="280"/>
        <v>0.62794013918191272</v>
      </c>
    </row>
    <row r="1177" spans="1:9" x14ac:dyDescent="0.25">
      <c r="A1177" s="184" t="s">
        <v>229</v>
      </c>
      <c r="B1177" s="4">
        <v>39.614564000000001</v>
      </c>
      <c r="C1177" s="7">
        <v>41.095337000000001</v>
      </c>
      <c r="D1177" s="7">
        <v>33.653421789999996</v>
      </c>
      <c r="E1177" s="14">
        <f t="shared" si="279"/>
        <v>0.81891095795126334</v>
      </c>
      <c r="F1177" s="35">
        <v>6.706747</v>
      </c>
      <c r="G1177" s="36">
        <v>9.5042059999999999</v>
      </c>
      <c r="H1177" s="36">
        <v>5.20889062</v>
      </c>
      <c r="I1177" s="14">
        <f t="shared" si="280"/>
        <v>0.54806162871469744</v>
      </c>
    </row>
    <row r="1178" spans="1:9" x14ac:dyDescent="0.25">
      <c r="A1178" s="184" t="s">
        <v>198</v>
      </c>
      <c r="B1178" s="4">
        <v>4620.8759460000001</v>
      </c>
      <c r="C1178" s="7">
        <v>4620.5821990000004</v>
      </c>
      <c r="D1178" s="7">
        <v>3630.0412662600002</v>
      </c>
      <c r="E1178" s="14">
        <f t="shared" si="279"/>
        <v>0.78562421572018004</v>
      </c>
      <c r="F1178" s="35">
        <v>345.07249999999999</v>
      </c>
      <c r="G1178" s="36">
        <v>345.61624699999999</v>
      </c>
      <c r="H1178" s="36">
        <v>160.20560656999993</v>
      </c>
      <c r="I1178" s="14">
        <f t="shared" si="280"/>
        <v>0.46353609808742569</v>
      </c>
    </row>
    <row r="1179" spans="1:9" x14ac:dyDescent="0.25">
      <c r="A1179" s="184" t="s">
        <v>293</v>
      </c>
      <c r="B1179" s="5" t="s">
        <v>19</v>
      </c>
      <c r="C1179" s="6" t="s">
        <v>19</v>
      </c>
      <c r="D1179" s="6" t="s">
        <v>19</v>
      </c>
      <c r="E1179" s="14" t="s">
        <v>19</v>
      </c>
      <c r="F1179" s="35">
        <v>1614.7735170000001</v>
      </c>
      <c r="G1179" s="36">
        <v>1614.5235170000001</v>
      </c>
      <c r="H1179" s="36">
        <v>1568.14500178</v>
      </c>
      <c r="I1179" s="14">
        <f t="shared" si="280"/>
        <v>0.97127417796541138</v>
      </c>
    </row>
    <row r="1180" spans="1:9" x14ac:dyDescent="0.25">
      <c r="A1180" s="184" t="s">
        <v>230</v>
      </c>
      <c r="B1180" s="4">
        <v>16.950521999999999</v>
      </c>
      <c r="C1180" s="7">
        <v>18.733799000000001</v>
      </c>
      <c r="D1180" s="7">
        <v>12.349431109999999</v>
      </c>
      <c r="E1180" s="14">
        <f t="shared" ref="E1180:E1214" si="281">D1180/C1180</f>
        <v>0.65920591493481906</v>
      </c>
      <c r="F1180" s="35">
        <v>23.725235000000001</v>
      </c>
      <c r="G1180" s="36">
        <v>23.725235000000001</v>
      </c>
      <c r="H1180" s="36">
        <v>7.4453639599999999</v>
      </c>
      <c r="I1180" s="14">
        <f t="shared" si="280"/>
        <v>0.31381623659365226</v>
      </c>
    </row>
    <row r="1181" spans="1:9" ht="15" customHeight="1" x14ac:dyDescent="0.25">
      <c r="A1181" s="184" t="s">
        <v>283</v>
      </c>
      <c r="B1181" s="5">
        <v>4.3428000000000004</v>
      </c>
      <c r="C1181" s="7">
        <v>4.1528</v>
      </c>
      <c r="D1181" s="7">
        <v>2.8848151</v>
      </c>
      <c r="E1181" s="14">
        <f t="shared" si="281"/>
        <v>0.69466747736466961</v>
      </c>
      <c r="F1181" s="59">
        <v>2.4470000000000001</v>
      </c>
      <c r="G1181" s="60">
        <v>2.637</v>
      </c>
      <c r="H1181" s="60">
        <v>2.26982244</v>
      </c>
      <c r="I1181" s="14">
        <f t="shared" si="280"/>
        <v>0.86075936291240041</v>
      </c>
    </row>
    <row r="1182" spans="1:9" x14ac:dyDescent="0.25">
      <c r="A1182" s="184" t="s">
        <v>231</v>
      </c>
      <c r="B1182" s="4">
        <v>9.0597019999999997</v>
      </c>
      <c r="C1182" s="7">
        <v>10.367051999999999</v>
      </c>
      <c r="D1182" s="7">
        <v>8.9148269399999993</v>
      </c>
      <c r="E1182" s="14">
        <f t="shared" si="281"/>
        <v>0.8599191882128111</v>
      </c>
      <c r="F1182" s="35">
        <v>0.19934499999999999</v>
      </c>
      <c r="G1182" s="36">
        <v>0.49199500000000002</v>
      </c>
      <c r="H1182" s="36">
        <v>0.39372016999999998</v>
      </c>
      <c r="I1182" s="14">
        <f t="shared" si="280"/>
        <v>0.80025238061362403</v>
      </c>
    </row>
    <row r="1183" spans="1:9" x14ac:dyDescent="0.25">
      <c r="A1183" s="184" t="s">
        <v>232</v>
      </c>
      <c r="B1183" s="4">
        <v>1.463379</v>
      </c>
      <c r="C1183" s="7">
        <v>1.6683220000000001</v>
      </c>
      <c r="D1183" s="7">
        <v>1.2770143600000001</v>
      </c>
      <c r="E1183" s="14">
        <f t="shared" si="281"/>
        <v>0.76544837267625798</v>
      </c>
      <c r="F1183" s="59" t="s">
        <v>19</v>
      </c>
      <c r="G1183" s="60" t="s">
        <v>19</v>
      </c>
      <c r="H1183" s="60" t="s">
        <v>19</v>
      </c>
      <c r="I1183" s="14" t="s">
        <v>19</v>
      </c>
    </row>
    <row r="1184" spans="1:9" x14ac:dyDescent="0.25">
      <c r="A1184" s="184" t="s">
        <v>56</v>
      </c>
      <c r="B1184" s="4">
        <v>20.755649999999999</v>
      </c>
      <c r="C1184" s="7">
        <v>20.558983999999999</v>
      </c>
      <c r="D1184" s="7">
        <v>16.97118549</v>
      </c>
      <c r="E1184" s="14">
        <f t="shared" si="281"/>
        <v>0.82548755765362725</v>
      </c>
      <c r="F1184" s="35">
        <v>392.74621000000002</v>
      </c>
      <c r="G1184" s="36">
        <v>392.272876</v>
      </c>
      <c r="H1184" s="36">
        <v>345.03143014999995</v>
      </c>
      <c r="I1184" s="14">
        <f t="shared" ref="I1184:I1213" si="282">H1184/G1184</f>
        <v>0.87956994036467606</v>
      </c>
    </row>
    <row r="1185" spans="1:9" x14ac:dyDescent="0.25">
      <c r="A1185" s="184" t="s">
        <v>233</v>
      </c>
      <c r="B1185" s="4">
        <v>7.1596900000000003</v>
      </c>
      <c r="C1185" s="7">
        <v>7.1596900000000003</v>
      </c>
      <c r="D1185" s="7">
        <v>5.9107640300000002</v>
      </c>
      <c r="E1185" s="14">
        <f t="shared" si="281"/>
        <v>0.8255614460961298</v>
      </c>
      <c r="F1185" s="35">
        <v>4.0625</v>
      </c>
      <c r="G1185" s="36">
        <v>4.0625</v>
      </c>
      <c r="H1185" s="36">
        <v>2.69622143</v>
      </c>
      <c r="I1185" s="14">
        <f t="shared" si="282"/>
        <v>0.6636852750769231</v>
      </c>
    </row>
    <row r="1186" spans="1:9" x14ac:dyDescent="0.25">
      <c r="A1186" s="184" t="s">
        <v>288</v>
      </c>
      <c r="B1186" s="4">
        <v>7.6153529999999998</v>
      </c>
      <c r="C1186" s="7">
        <v>7.6153529999999998</v>
      </c>
      <c r="D1186" s="7">
        <v>6.3984313200000003</v>
      </c>
      <c r="E1186" s="14">
        <f t="shared" si="281"/>
        <v>0.84020154023063676</v>
      </c>
      <c r="F1186" s="35">
        <v>0.200293</v>
      </c>
      <c r="G1186" s="36">
        <v>0.200293</v>
      </c>
      <c r="H1186" s="36">
        <v>0.18223966</v>
      </c>
      <c r="I1186" s="14">
        <f t="shared" si="282"/>
        <v>0.9098653472662549</v>
      </c>
    </row>
    <row r="1187" spans="1:9" x14ac:dyDescent="0.25">
      <c r="A1187" s="184" t="s">
        <v>289</v>
      </c>
      <c r="B1187" s="4">
        <v>12.784651</v>
      </c>
      <c r="C1187" s="7">
        <v>12.784651</v>
      </c>
      <c r="D1187" s="7">
        <v>11.34325825</v>
      </c>
      <c r="E1187" s="14">
        <f t="shared" si="281"/>
        <v>0.88725599549021716</v>
      </c>
      <c r="F1187" s="35">
        <v>3.0137079999999998</v>
      </c>
      <c r="G1187" s="36">
        <v>7.4329330000000002</v>
      </c>
      <c r="H1187" s="36">
        <v>5.1213806599999998</v>
      </c>
      <c r="I1187" s="14">
        <f t="shared" si="282"/>
        <v>0.68901208446248607</v>
      </c>
    </row>
    <row r="1188" spans="1:9" x14ac:dyDescent="0.25">
      <c r="A1188" s="184" t="s">
        <v>236</v>
      </c>
      <c r="B1188" s="4">
        <v>9.3171510000000008</v>
      </c>
      <c r="C1188" s="7">
        <v>9.5921509999999994</v>
      </c>
      <c r="D1188" s="7">
        <v>8.0040602100000005</v>
      </c>
      <c r="E1188" s="14">
        <f t="shared" si="281"/>
        <v>0.83443851227946697</v>
      </c>
      <c r="F1188" s="5">
        <v>2.5</v>
      </c>
      <c r="G1188" s="6">
        <v>9.1765000000000008</v>
      </c>
      <c r="H1188" s="6">
        <v>2.4224402200000004</v>
      </c>
      <c r="I1188" s="14">
        <f t="shared" si="282"/>
        <v>0.26398302402876916</v>
      </c>
    </row>
    <row r="1189" spans="1:9" x14ac:dyDescent="0.25">
      <c r="A1189" s="184" t="s">
        <v>237</v>
      </c>
      <c r="B1189" s="4">
        <v>4.4675200000000004</v>
      </c>
      <c r="C1189" s="7">
        <v>4.5384289999999998</v>
      </c>
      <c r="D1189" s="7">
        <v>3.4236023799999997</v>
      </c>
      <c r="E1189" s="14">
        <f t="shared" si="281"/>
        <v>0.75435847514635568</v>
      </c>
      <c r="F1189" s="35">
        <v>2.7</v>
      </c>
      <c r="G1189" s="36">
        <v>2.381624</v>
      </c>
      <c r="H1189" s="36">
        <v>1.4147278600000002</v>
      </c>
      <c r="I1189" s="14">
        <f t="shared" si="282"/>
        <v>0.59401814056291014</v>
      </c>
    </row>
    <row r="1190" spans="1:9" x14ac:dyDescent="0.25">
      <c r="A1190" s="184" t="s">
        <v>98</v>
      </c>
      <c r="B1190" s="4">
        <v>2.1328260000000001</v>
      </c>
      <c r="C1190" s="7">
        <v>2.1328260000000001</v>
      </c>
      <c r="D1190" s="7">
        <v>1.66056377</v>
      </c>
      <c r="E1190" s="14">
        <f t="shared" si="281"/>
        <v>0.77857442191721216</v>
      </c>
      <c r="F1190" s="59">
        <v>1.2</v>
      </c>
      <c r="G1190" s="60">
        <v>0.66837599999999997</v>
      </c>
      <c r="H1190" s="60">
        <v>0.33358662</v>
      </c>
      <c r="I1190" s="14">
        <f t="shared" si="282"/>
        <v>0.49910023699235162</v>
      </c>
    </row>
    <row r="1191" spans="1:9" x14ac:dyDescent="0.25">
      <c r="A1191" s="184" t="s">
        <v>238</v>
      </c>
      <c r="B1191" s="4">
        <v>12.5564</v>
      </c>
      <c r="C1191" s="7">
        <v>12.30414</v>
      </c>
      <c r="D1191" s="7">
        <v>10.32317407</v>
      </c>
      <c r="E1191" s="14">
        <f t="shared" si="281"/>
        <v>0.83900004957680907</v>
      </c>
      <c r="F1191" s="35">
        <v>4.2336499999999999</v>
      </c>
      <c r="G1191" s="36">
        <v>4.4859099999999996</v>
      </c>
      <c r="H1191" s="36">
        <v>3.8960098999999997</v>
      </c>
      <c r="I1191" s="14">
        <f t="shared" si="282"/>
        <v>0.86849934572918319</v>
      </c>
    </row>
    <row r="1192" spans="1:9" ht="15.75" thickBot="1" x14ac:dyDescent="0.3">
      <c r="A1192" s="185" t="s">
        <v>239</v>
      </c>
      <c r="B1192" s="43">
        <v>7.1837770000000001</v>
      </c>
      <c r="C1192" s="44">
        <v>7.1837770000000001</v>
      </c>
      <c r="D1192" s="44">
        <v>6.1166535700000004</v>
      </c>
      <c r="E1192" s="22">
        <f t="shared" si="281"/>
        <v>0.85145370882197491</v>
      </c>
      <c r="F1192" s="37">
        <v>43.186466000000003</v>
      </c>
      <c r="G1192" s="38">
        <v>47.218840999999998</v>
      </c>
      <c r="H1192" s="38">
        <v>42.090107490000001</v>
      </c>
      <c r="I1192" s="22">
        <f t="shared" si="282"/>
        <v>0.89138374849141266</v>
      </c>
    </row>
    <row r="1193" spans="1:9" x14ac:dyDescent="0.25">
      <c r="A1193" s="183" t="s">
        <v>240</v>
      </c>
      <c r="B1193" s="39">
        <v>4.8720150000000002</v>
      </c>
      <c r="C1193" s="40">
        <v>4.8720150000000002</v>
      </c>
      <c r="D1193" s="40">
        <v>4.2752525300000004</v>
      </c>
      <c r="E1193" s="21">
        <f t="shared" si="281"/>
        <v>0.87751218540993825</v>
      </c>
      <c r="F1193" s="33">
        <v>0.36768499999999998</v>
      </c>
      <c r="G1193" s="34">
        <v>0.36768499999999998</v>
      </c>
      <c r="H1193" s="34">
        <v>0.30819553000000005</v>
      </c>
      <c r="I1193" s="21">
        <f t="shared" si="282"/>
        <v>0.83820533880903503</v>
      </c>
    </row>
    <row r="1194" spans="1:9" x14ac:dyDescent="0.25">
      <c r="A1194" s="184" t="s">
        <v>241</v>
      </c>
      <c r="B1194" s="4">
        <v>6.9094439999999997</v>
      </c>
      <c r="C1194" s="7">
        <v>7.5023749999999998</v>
      </c>
      <c r="D1194" s="7">
        <v>5.8918378799999997</v>
      </c>
      <c r="E1194" s="14">
        <f t="shared" si="281"/>
        <v>0.7853296962628501</v>
      </c>
      <c r="F1194" s="5">
        <v>2.0001000000000002</v>
      </c>
      <c r="G1194" s="6">
        <v>2.5511020000000002</v>
      </c>
      <c r="H1194" s="6">
        <v>2.2816856099999998</v>
      </c>
      <c r="I1194" s="14">
        <f t="shared" si="282"/>
        <v>0.89439215288138207</v>
      </c>
    </row>
    <row r="1195" spans="1:9" x14ac:dyDescent="0.25">
      <c r="A1195" s="184" t="s">
        <v>242</v>
      </c>
      <c r="B1195" s="4">
        <v>22.861941000000002</v>
      </c>
      <c r="C1195" s="7">
        <v>27.345880000000001</v>
      </c>
      <c r="D1195" s="7">
        <v>25.7459621</v>
      </c>
      <c r="E1195" s="14">
        <f t="shared" si="281"/>
        <v>0.94149327430676943</v>
      </c>
      <c r="F1195" s="35">
        <v>41.125042999999998</v>
      </c>
      <c r="G1195" s="36">
        <v>42.967126999999998</v>
      </c>
      <c r="H1195" s="36">
        <v>32.885657770000002</v>
      </c>
      <c r="I1195" s="14">
        <f t="shared" si="282"/>
        <v>0.76536785366170756</v>
      </c>
    </row>
    <row r="1196" spans="1:9" x14ac:dyDescent="0.25">
      <c r="A1196" s="184" t="s">
        <v>277</v>
      </c>
      <c r="B1196" s="4">
        <v>17.118752000000001</v>
      </c>
      <c r="C1196" s="7">
        <v>17.109836999999999</v>
      </c>
      <c r="D1196" s="7">
        <v>13.81777537</v>
      </c>
      <c r="E1196" s="14">
        <f t="shared" si="281"/>
        <v>0.80759246099188442</v>
      </c>
      <c r="F1196" s="35">
        <v>37.010848000000003</v>
      </c>
      <c r="G1196" s="36">
        <v>37.019762999999998</v>
      </c>
      <c r="H1196" s="36">
        <v>28.847736649999998</v>
      </c>
      <c r="I1196" s="14">
        <f t="shared" si="282"/>
        <v>0.77925233205841971</v>
      </c>
    </row>
    <row r="1197" spans="1:9" x14ac:dyDescent="0.25">
      <c r="A1197" s="184" t="s">
        <v>243</v>
      </c>
      <c r="B1197" s="4">
        <v>4.4555049999999996</v>
      </c>
      <c r="C1197" s="7">
        <v>8.3414059999999992</v>
      </c>
      <c r="D1197" s="7">
        <v>5.8425085000000001</v>
      </c>
      <c r="E1197" s="14">
        <f t="shared" si="281"/>
        <v>0.70042250670930062</v>
      </c>
      <c r="F1197" s="5">
        <v>0.25273600000000002</v>
      </c>
      <c r="G1197" s="6">
        <v>5.1767440000000002</v>
      </c>
      <c r="H1197" s="6">
        <v>4.7869123399999998</v>
      </c>
      <c r="I1197" s="14">
        <f t="shared" si="282"/>
        <v>0.92469558857845768</v>
      </c>
    </row>
    <row r="1198" spans="1:9" x14ac:dyDescent="0.25">
      <c r="A1198" s="184" t="s">
        <v>244</v>
      </c>
      <c r="B1198" s="4">
        <v>62.383422000000003</v>
      </c>
      <c r="C1198" s="7">
        <v>62.310173970000001</v>
      </c>
      <c r="D1198" s="7">
        <v>55.945597749999997</v>
      </c>
      <c r="E1198" s="14">
        <f t="shared" si="281"/>
        <v>0.89785654870640697</v>
      </c>
      <c r="F1198" s="5">
        <v>2.0704099999999999</v>
      </c>
      <c r="G1198" s="6">
        <v>2.38140003</v>
      </c>
      <c r="H1198" s="6">
        <v>2.0625013800000001</v>
      </c>
      <c r="I1198" s="14">
        <f t="shared" si="282"/>
        <v>0.86608774419138645</v>
      </c>
    </row>
    <row r="1199" spans="1:9" x14ac:dyDescent="0.25">
      <c r="A1199" s="184" t="s">
        <v>245</v>
      </c>
      <c r="B1199" s="4">
        <v>3.3769779999999998</v>
      </c>
      <c r="C1199" s="7">
        <v>3.966202</v>
      </c>
      <c r="D1199" s="7">
        <v>3.3379106099999998</v>
      </c>
      <c r="E1199" s="14">
        <f t="shared" si="281"/>
        <v>0.84158865584758413</v>
      </c>
      <c r="F1199" s="35">
        <v>1.658631</v>
      </c>
      <c r="G1199" s="36">
        <v>2.1086309999999999</v>
      </c>
      <c r="H1199" s="36">
        <v>1.51700017</v>
      </c>
      <c r="I1199" s="14">
        <f t="shared" si="282"/>
        <v>0.71942419987186002</v>
      </c>
    </row>
    <row r="1200" spans="1:9" x14ac:dyDescent="0.25">
      <c r="A1200" s="226" t="s">
        <v>246</v>
      </c>
      <c r="B1200" s="4">
        <v>13.696975</v>
      </c>
      <c r="C1200" s="7">
        <v>13.682275000000001</v>
      </c>
      <c r="D1200" s="7">
        <v>10.663933249999999</v>
      </c>
      <c r="E1200" s="14">
        <f t="shared" si="281"/>
        <v>0.7793976696126923</v>
      </c>
      <c r="F1200" s="35">
        <v>0.55002499999999999</v>
      </c>
      <c r="G1200" s="36">
        <v>0.56472500000000003</v>
      </c>
      <c r="H1200" s="36">
        <v>0.40367332</v>
      </c>
      <c r="I1200" s="14">
        <f t="shared" si="282"/>
        <v>0.71481397140200975</v>
      </c>
    </row>
    <row r="1201" spans="1:9" x14ac:dyDescent="0.25">
      <c r="A1201" s="184" t="s">
        <v>247</v>
      </c>
      <c r="B1201" s="4">
        <v>9.8053039999999996</v>
      </c>
      <c r="C1201" s="7">
        <v>10.981849</v>
      </c>
      <c r="D1201" s="7">
        <v>9.2701018299999998</v>
      </c>
      <c r="E1201" s="14">
        <f t="shared" si="281"/>
        <v>0.84412942028250426</v>
      </c>
      <c r="F1201" s="5">
        <v>23.847643999999999</v>
      </c>
      <c r="G1201" s="6">
        <v>23.332449</v>
      </c>
      <c r="H1201" s="6">
        <v>17.848684949999999</v>
      </c>
      <c r="I1201" s="14">
        <f t="shared" si="282"/>
        <v>0.76497263317708308</v>
      </c>
    </row>
    <row r="1202" spans="1:9" x14ac:dyDescent="0.25">
      <c r="A1202" s="227" t="s">
        <v>248</v>
      </c>
      <c r="B1202" s="4">
        <v>4.3254289999999997</v>
      </c>
      <c r="C1202" s="7">
        <v>4.7541859999999998</v>
      </c>
      <c r="D1202" s="7">
        <v>3.4979595800000003</v>
      </c>
      <c r="E1202" s="14">
        <f t="shared" si="281"/>
        <v>0.7357641413272431</v>
      </c>
      <c r="F1202" s="35">
        <v>17.314406999999999</v>
      </c>
      <c r="G1202" s="36">
        <v>17.616987999999999</v>
      </c>
      <c r="H1202" s="36">
        <v>15.31423333</v>
      </c>
      <c r="I1202" s="14">
        <f t="shared" si="282"/>
        <v>0.86928783342532789</v>
      </c>
    </row>
    <row r="1203" spans="1:9" x14ac:dyDescent="0.25">
      <c r="A1203" s="227" t="s">
        <v>290</v>
      </c>
      <c r="B1203" s="4">
        <v>52.504841999999996</v>
      </c>
      <c r="C1203" s="7">
        <v>53.683881</v>
      </c>
      <c r="D1203" s="7">
        <v>49.59912207</v>
      </c>
      <c r="E1203" s="14">
        <f t="shared" si="281"/>
        <v>0.92391088621182216</v>
      </c>
      <c r="F1203" s="35">
        <v>233.59449599999999</v>
      </c>
      <c r="G1203" s="36">
        <v>248.336163</v>
      </c>
      <c r="H1203" s="36">
        <v>236.88258956999999</v>
      </c>
      <c r="I1203" s="14">
        <f t="shared" si="282"/>
        <v>0.95387875333323879</v>
      </c>
    </row>
    <row r="1204" spans="1:9" x14ac:dyDescent="0.25">
      <c r="A1204" s="184" t="s">
        <v>249</v>
      </c>
      <c r="B1204" s="4">
        <v>18.655569</v>
      </c>
      <c r="C1204" s="7">
        <v>18.652607</v>
      </c>
      <c r="D1204" s="7">
        <v>16.229837839999998</v>
      </c>
      <c r="E1204" s="14">
        <f t="shared" si="281"/>
        <v>0.87011096304125202</v>
      </c>
      <c r="F1204" s="35">
        <v>10.669945999999999</v>
      </c>
      <c r="G1204" s="36">
        <v>10.672908</v>
      </c>
      <c r="H1204" s="36">
        <v>10.586651199999999</v>
      </c>
      <c r="I1204" s="14">
        <f t="shared" si="282"/>
        <v>0.99191815389020488</v>
      </c>
    </row>
    <row r="1205" spans="1:9" x14ac:dyDescent="0.25">
      <c r="A1205" s="184" t="s">
        <v>250</v>
      </c>
      <c r="B1205" s="4">
        <v>2.869132</v>
      </c>
      <c r="C1205" s="7">
        <v>2.915044</v>
      </c>
      <c r="D1205" s="7">
        <v>2.1112265899999998</v>
      </c>
      <c r="E1205" s="14">
        <f t="shared" si="281"/>
        <v>0.72425204902567497</v>
      </c>
      <c r="F1205" s="59">
        <v>0.05</v>
      </c>
      <c r="G1205" s="60">
        <v>5.1221000000000003E-2</v>
      </c>
      <c r="H1205" s="60">
        <v>5.0687510000000005E-2</v>
      </c>
      <c r="I1205" s="14">
        <f t="shared" si="282"/>
        <v>0.98958454540130025</v>
      </c>
    </row>
    <row r="1206" spans="1:9" x14ac:dyDescent="0.25">
      <c r="A1206" s="184" t="s">
        <v>251</v>
      </c>
      <c r="B1206" s="4">
        <v>49.964652999999998</v>
      </c>
      <c r="C1206" s="7">
        <v>50.864652999999997</v>
      </c>
      <c r="D1206" s="7">
        <v>44.918638510000001</v>
      </c>
      <c r="E1206" s="14">
        <f t="shared" si="281"/>
        <v>0.88310124734361217</v>
      </c>
      <c r="F1206" s="35">
        <v>33.881103000000003</v>
      </c>
      <c r="G1206" s="36">
        <v>33.881103000000003</v>
      </c>
      <c r="H1206" s="36">
        <v>9.9877234700000006</v>
      </c>
      <c r="I1206" s="14">
        <f t="shared" si="282"/>
        <v>0.29478743563927062</v>
      </c>
    </row>
    <row r="1207" spans="1:9" x14ac:dyDescent="0.25">
      <c r="A1207" s="184" t="s">
        <v>291</v>
      </c>
      <c r="B1207" s="5">
        <v>2.9260830000000002</v>
      </c>
      <c r="C1207" s="6">
        <v>2.606325</v>
      </c>
      <c r="D1207" s="6">
        <v>1.76053733</v>
      </c>
      <c r="E1207" s="14">
        <f t="shared" si="281"/>
        <v>0.67548649151583173</v>
      </c>
      <c r="F1207" s="59">
        <v>2.0739169999999998</v>
      </c>
      <c r="G1207" s="60">
        <v>1.698917</v>
      </c>
      <c r="H1207" s="60">
        <v>1.2443519999999999</v>
      </c>
      <c r="I1207" s="14">
        <f t="shared" si="282"/>
        <v>0.73243837103284026</v>
      </c>
    </row>
    <row r="1208" spans="1:9" x14ac:dyDescent="0.25">
      <c r="A1208" s="184" t="s">
        <v>292</v>
      </c>
      <c r="B1208" s="5">
        <v>3.0764999999999998</v>
      </c>
      <c r="C1208" s="6">
        <v>3.0764999999999998</v>
      </c>
      <c r="D1208" s="6">
        <v>0</v>
      </c>
      <c r="E1208" s="14">
        <f t="shared" si="281"/>
        <v>0</v>
      </c>
      <c r="F1208" s="59">
        <v>0.32350000000000001</v>
      </c>
      <c r="G1208" s="60">
        <v>0.32350000000000001</v>
      </c>
      <c r="H1208" s="60">
        <v>0</v>
      </c>
      <c r="I1208" s="14">
        <f t="shared" si="282"/>
        <v>0</v>
      </c>
    </row>
    <row r="1209" spans="1:9" x14ac:dyDescent="0.25">
      <c r="A1209" s="184" t="s">
        <v>252</v>
      </c>
      <c r="B1209" s="4">
        <v>86.938258000000005</v>
      </c>
      <c r="C1209" s="7">
        <v>94.855504999999994</v>
      </c>
      <c r="D1209" s="7">
        <v>80.691426989999997</v>
      </c>
      <c r="E1209" s="14">
        <f t="shared" si="281"/>
        <v>0.85067732220707704</v>
      </c>
      <c r="F1209" s="35">
        <v>5.7386080000000002</v>
      </c>
      <c r="G1209" s="36">
        <v>5.7386080000000002</v>
      </c>
      <c r="H1209" s="36">
        <v>2.8361390899999996</v>
      </c>
      <c r="I1209" s="14">
        <f t="shared" si="282"/>
        <v>0.49422073959399204</v>
      </c>
    </row>
    <row r="1210" spans="1:9" x14ac:dyDescent="0.25">
      <c r="A1210" s="184" t="s">
        <v>253</v>
      </c>
      <c r="B1210" s="4">
        <v>290.51776000000001</v>
      </c>
      <c r="C1210" s="7">
        <v>290.51776000000001</v>
      </c>
      <c r="D1210" s="7">
        <v>252.73769806999999</v>
      </c>
      <c r="E1210" s="14">
        <f t="shared" si="281"/>
        <v>0.86995610206412155</v>
      </c>
      <c r="F1210" s="35">
        <v>60.01</v>
      </c>
      <c r="G1210" s="36">
        <v>62.352682999999999</v>
      </c>
      <c r="H1210" s="36">
        <v>22.834458139999999</v>
      </c>
      <c r="I1210" s="14">
        <f t="shared" si="282"/>
        <v>0.36621452424108197</v>
      </c>
    </row>
    <row r="1211" spans="1:9" x14ac:dyDescent="0.25">
      <c r="A1211" s="184" t="s">
        <v>299</v>
      </c>
      <c r="B1211" s="4">
        <v>9.6818340000000003</v>
      </c>
      <c r="C1211" s="7">
        <v>9.6244300000000003</v>
      </c>
      <c r="D1211" s="7">
        <v>7.6473939400000006</v>
      </c>
      <c r="E1211" s="14">
        <f t="shared" si="281"/>
        <v>0.7945814910597303</v>
      </c>
      <c r="F1211" s="35">
        <v>0.22849900000000001</v>
      </c>
      <c r="G1211" s="36">
        <v>1.485903</v>
      </c>
      <c r="H1211" s="36">
        <v>1.2518010900000001</v>
      </c>
      <c r="I1211" s="14">
        <f t="shared" si="282"/>
        <v>0.84245141843040905</v>
      </c>
    </row>
    <row r="1212" spans="1:9" x14ac:dyDescent="0.25">
      <c r="A1212" s="184" t="s">
        <v>255</v>
      </c>
      <c r="B1212" s="4">
        <v>28.626643999999999</v>
      </c>
      <c r="C1212" s="7">
        <v>29.989664999999999</v>
      </c>
      <c r="D1212" s="7">
        <v>25.42560984</v>
      </c>
      <c r="E1212" s="14">
        <f t="shared" si="281"/>
        <v>0.84781239937158359</v>
      </c>
      <c r="F1212" s="35">
        <v>0.97</v>
      </c>
      <c r="G1212" s="36">
        <v>1.0069790000000001</v>
      </c>
      <c r="H1212" s="36">
        <v>0.61157748999999995</v>
      </c>
      <c r="I1212" s="14">
        <f t="shared" si="282"/>
        <v>0.60733887201222658</v>
      </c>
    </row>
    <row r="1213" spans="1:9" x14ac:dyDescent="0.25">
      <c r="A1213" s="184" t="s">
        <v>256</v>
      </c>
      <c r="B1213" s="4">
        <v>106.18210000000001</v>
      </c>
      <c r="C1213" s="7">
        <v>110.97875999999999</v>
      </c>
      <c r="D1213" s="7">
        <v>86.162566920000003</v>
      </c>
      <c r="E1213" s="14">
        <f t="shared" si="281"/>
        <v>0.77638790449631989</v>
      </c>
      <c r="F1213" s="35">
        <v>7.210534</v>
      </c>
      <c r="G1213" s="36">
        <v>10.348350999999999</v>
      </c>
      <c r="H1213" s="36">
        <v>6.3348147199999998</v>
      </c>
      <c r="I1213" s="14">
        <f t="shared" si="282"/>
        <v>0.61215692432543123</v>
      </c>
    </row>
    <row r="1214" spans="1:9" ht="15.75" thickBot="1" x14ac:dyDescent="0.3">
      <c r="A1214" s="185" t="s">
        <v>76</v>
      </c>
      <c r="B1214" s="43">
        <v>0.48679899999999998</v>
      </c>
      <c r="C1214" s="44">
        <v>0.48679899999999998</v>
      </c>
      <c r="D1214" s="44">
        <v>0.39591374000000001</v>
      </c>
      <c r="E1214" s="22">
        <f t="shared" si="281"/>
        <v>0.81330023274493179</v>
      </c>
      <c r="F1214" s="228">
        <v>0.4</v>
      </c>
      <c r="G1214" s="229">
        <v>0.4</v>
      </c>
      <c r="H1214" s="229">
        <v>0</v>
      </c>
      <c r="I1214" s="22">
        <f>H1214/G1214</f>
        <v>0</v>
      </c>
    </row>
    <row r="1215" spans="1:9" ht="15.75" thickBot="1" x14ac:dyDescent="0.3">
      <c r="A1215" s="220" t="s">
        <v>286</v>
      </c>
      <c r="B1215" s="221">
        <f>SUM(B1216:B1231)</f>
        <v>989.77857800000004</v>
      </c>
      <c r="C1215" s="222">
        <f t="shared" ref="C1215:D1215" si="283">SUM(C1216:C1231)</f>
        <v>1046.303232</v>
      </c>
      <c r="D1215" s="222">
        <f t="shared" si="283"/>
        <v>779.25581811000006</v>
      </c>
      <c r="E1215" s="223">
        <f>D1215/C1215</f>
        <v>0.74477053523045988</v>
      </c>
      <c r="F1215" s="224">
        <f>SUM(F1216:F1231)</f>
        <v>834.32792599999993</v>
      </c>
      <c r="G1215" s="225">
        <f t="shared" ref="G1215:H1215" si="284">SUM(G1216:G1231)</f>
        <v>1035.5801329999999</v>
      </c>
      <c r="H1215" s="225">
        <f t="shared" si="284"/>
        <v>659.24840703000007</v>
      </c>
      <c r="I1215" s="223">
        <f>H1215/G1215</f>
        <v>0.63659815983549783</v>
      </c>
    </row>
    <row r="1216" spans="1:9" x14ac:dyDescent="0.25">
      <c r="A1216" s="174" t="s">
        <v>269</v>
      </c>
      <c r="B1216" s="45">
        <v>207.332617</v>
      </c>
      <c r="C1216" s="46">
        <v>206.717759</v>
      </c>
      <c r="D1216" s="46">
        <v>164.12764941</v>
      </c>
      <c r="E1216" s="56">
        <f t="shared" ref="E1216:E1231" si="285">D1216/C1216</f>
        <v>0.79396975955994187</v>
      </c>
      <c r="F1216" s="191">
        <v>28.183817999999999</v>
      </c>
      <c r="G1216" s="192">
        <v>28.798676</v>
      </c>
      <c r="H1216" s="192">
        <v>18.534976950000001</v>
      </c>
      <c r="I1216" s="193">
        <f t="shared" ref="I1216" si="286">H1216/G1216</f>
        <v>0.64360517650186422</v>
      </c>
    </row>
    <row r="1217" spans="1:9" x14ac:dyDescent="0.25">
      <c r="A1217" s="174" t="s">
        <v>257</v>
      </c>
      <c r="B1217" s="45">
        <v>54.095967000000002</v>
      </c>
      <c r="C1217" s="46">
        <v>56.344833999999999</v>
      </c>
      <c r="D1217" s="46">
        <v>47.02980539</v>
      </c>
      <c r="E1217" s="53">
        <f t="shared" si="285"/>
        <v>0.83467821362292061</v>
      </c>
      <c r="F1217" s="191">
        <v>29.9832</v>
      </c>
      <c r="G1217" s="192">
        <v>30.543832999999999</v>
      </c>
      <c r="H1217" s="192">
        <v>26.465322739999998</v>
      </c>
      <c r="I1217" s="193">
        <f>H1217/G1217</f>
        <v>0.86647025407714873</v>
      </c>
    </row>
    <row r="1218" spans="1:9" x14ac:dyDescent="0.25">
      <c r="A1218" s="169" t="s">
        <v>50</v>
      </c>
      <c r="B1218" s="4">
        <v>0.89079900000000001</v>
      </c>
      <c r="C1218" s="7">
        <v>1.0807990000000001</v>
      </c>
      <c r="D1218" s="7">
        <v>0.44016156000000001</v>
      </c>
      <c r="E1218" s="53">
        <f t="shared" si="285"/>
        <v>0.40725570619513896</v>
      </c>
      <c r="F1218" s="59" t="s">
        <v>19</v>
      </c>
      <c r="G1218" s="60" t="s">
        <v>19</v>
      </c>
      <c r="H1218" s="60" t="s">
        <v>19</v>
      </c>
      <c r="I1218" s="14" t="s">
        <v>19</v>
      </c>
    </row>
    <row r="1219" spans="1:9" x14ac:dyDescent="0.25">
      <c r="A1219" s="169" t="s">
        <v>258</v>
      </c>
      <c r="B1219" s="4">
        <v>37.399543000000001</v>
      </c>
      <c r="C1219" s="7">
        <v>37.399543000000001</v>
      </c>
      <c r="D1219" s="7">
        <v>28.906336769999999</v>
      </c>
      <c r="E1219" s="53">
        <f t="shared" si="285"/>
        <v>0.77290614941471336</v>
      </c>
      <c r="F1219" s="35">
        <v>16.561254999999999</v>
      </c>
      <c r="G1219" s="36">
        <v>16.425353999999999</v>
      </c>
      <c r="H1219" s="36">
        <v>7.6340708200000007</v>
      </c>
      <c r="I1219" s="14">
        <f t="shared" ref="I1219:I1222" si="287">H1219/G1219</f>
        <v>0.46477359452953049</v>
      </c>
    </row>
    <row r="1220" spans="1:9" x14ac:dyDescent="0.25">
      <c r="A1220" s="169" t="s">
        <v>54</v>
      </c>
      <c r="B1220" s="4">
        <v>133.813106</v>
      </c>
      <c r="C1220" s="7">
        <v>144.92693299999999</v>
      </c>
      <c r="D1220" s="7">
        <v>100.68547579000001</v>
      </c>
      <c r="E1220" s="53">
        <f t="shared" si="285"/>
        <v>0.69473267463681176</v>
      </c>
      <c r="F1220" s="35">
        <v>187.75339299999999</v>
      </c>
      <c r="G1220" s="36">
        <v>190.776476</v>
      </c>
      <c r="H1220" s="36">
        <v>108.63172065000001</v>
      </c>
      <c r="I1220" s="14">
        <f t="shared" si="287"/>
        <v>0.56941884517250441</v>
      </c>
    </row>
    <row r="1221" spans="1:9" x14ac:dyDescent="0.25">
      <c r="A1221" s="169" t="s">
        <v>259</v>
      </c>
      <c r="B1221" s="4">
        <v>8.4538960000000003</v>
      </c>
      <c r="C1221" s="7">
        <v>7.9825730000000004</v>
      </c>
      <c r="D1221" s="7">
        <v>5.6199212599999999</v>
      </c>
      <c r="E1221" s="53">
        <f t="shared" si="285"/>
        <v>0.70402378531333187</v>
      </c>
      <c r="F1221" s="35">
        <v>77.292663000000005</v>
      </c>
      <c r="G1221" s="36">
        <v>104.865538</v>
      </c>
      <c r="H1221" s="36">
        <v>86.17282268000001</v>
      </c>
      <c r="I1221" s="14">
        <f t="shared" si="287"/>
        <v>0.82174586926736604</v>
      </c>
    </row>
    <row r="1222" spans="1:9" x14ac:dyDescent="0.25">
      <c r="A1222" s="169" t="s">
        <v>260</v>
      </c>
      <c r="B1222" s="25">
        <v>1.3389340000000001</v>
      </c>
      <c r="C1222" s="26">
        <v>1.8389310000000001</v>
      </c>
      <c r="D1222" s="26">
        <v>0.97645360999999997</v>
      </c>
      <c r="E1222" s="53">
        <f t="shared" si="285"/>
        <v>0.53098980331507817</v>
      </c>
      <c r="F1222" s="25">
        <v>0.27900000000000003</v>
      </c>
      <c r="G1222" s="26">
        <v>0.27900000000000003</v>
      </c>
      <c r="H1222" s="26">
        <v>0.24144846</v>
      </c>
      <c r="I1222" s="14">
        <f t="shared" si="287"/>
        <v>0.86540666666666655</v>
      </c>
    </row>
    <row r="1223" spans="1:9" x14ac:dyDescent="0.25">
      <c r="A1223" s="169" t="s">
        <v>270</v>
      </c>
      <c r="B1223" s="25">
        <v>2.9946999999999999</v>
      </c>
      <c r="C1223" s="26">
        <v>2.9946999999999999</v>
      </c>
      <c r="D1223" s="26">
        <v>2.2185618599999999</v>
      </c>
      <c r="E1223" s="53">
        <f t="shared" si="285"/>
        <v>0.74082941863959662</v>
      </c>
      <c r="F1223" s="71" t="s">
        <v>19</v>
      </c>
      <c r="G1223" s="72" t="s">
        <v>19</v>
      </c>
      <c r="H1223" s="72" t="s">
        <v>19</v>
      </c>
      <c r="I1223" s="14" t="s">
        <v>19</v>
      </c>
    </row>
    <row r="1224" spans="1:9" x14ac:dyDescent="0.25">
      <c r="A1224" s="169" t="s">
        <v>271</v>
      </c>
      <c r="B1224" s="25">
        <v>149.72724700000001</v>
      </c>
      <c r="C1224" s="26">
        <v>149.72724700000001</v>
      </c>
      <c r="D1224" s="26">
        <v>87.286547519999999</v>
      </c>
      <c r="E1224" s="53">
        <f t="shared" si="285"/>
        <v>0.5829703629026185</v>
      </c>
      <c r="F1224" s="205">
        <v>185.49471199999999</v>
      </c>
      <c r="G1224" s="206">
        <v>185.49471199999999</v>
      </c>
      <c r="H1224" s="206">
        <v>48.814327219999996</v>
      </c>
      <c r="I1224" s="14">
        <f t="shared" ref="I1224:I1231" si="288">H1224/G1224</f>
        <v>0.26315751373009488</v>
      </c>
    </row>
    <row r="1225" spans="1:9" x14ac:dyDescent="0.25">
      <c r="A1225" s="169" t="s">
        <v>261</v>
      </c>
      <c r="B1225" s="4">
        <v>8.1997180000000007</v>
      </c>
      <c r="C1225" s="7">
        <v>7.996048</v>
      </c>
      <c r="D1225" s="7">
        <v>6.3181243700000005</v>
      </c>
      <c r="E1225" s="53">
        <f t="shared" si="285"/>
        <v>0.79015588325632868</v>
      </c>
      <c r="F1225" s="35">
        <v>7.9877840000000004</v>
      </c>
      <c r="G1225" s="36">
        <v>8.3814539999999997</v>
      </c>
      <c r="H1225" s="36">
        <v>6.8238172199999996</v>
      </c>
      <c r="I1225" s="14">
        <f t="shared" si="288"/>
        <v>0.81415673461907678</v>
      </c>
    </row>
    <row r="1226" spans="1:9" x14ac:dyDescent="0.25">
      <c r="A1226" s="169" t="s">
        <v>284</v>
      </c>
      <c r="B1226" s="4">
        <v>62.51</v>
      </c>
      <c r="C1226" s="7">
        <v>85.618446000000006</v>
      </c>
      <c r="D1226" s="7">
        <v>59.784504429999998</v>
      </c>
      <c r="E1226" s="53">
        <f t="shared" si="285"/>
        <v>0.69826663789249332</v>
      </c>
      <c r="F1226" s="35">
        <v>268.41350899999998</v>
      </c>
      <c r="G1226" s="36">
        <v>419.95586100000003</v>
      </c>
      <c r="H1226" s="36">
        <v>323.91414426</v>
      </c>
      <c r="I1226" s="14">
        <f t="shared" si="288"/>
        <v>0.77130521166842336</v>
      </c>
    </row>
    <row r="1227" spans="1:9" x14ac:dyDescent="0.25">
      <c r="A1227" s="169" t="s">
        <v>96</v>
      </c>
      <c r="B1227" s="4">
        <v>130.75391200000001</v>
      </c>
      <c r="C1227" s="7">
        <v>157.61120399999999</v>
      </c>
      <c r="D1227" s="7">
        <v>127.08778</v>
      </c>
      <c r="E1227" s="53">
        <f t="shared" si="285"/>
        <v>0.80633721952913961</v>
      </c>
      <c r="F1227" s="35">
        <v>6.4237219999999997</v>
      </c>
      <c r="G1227" s="36">
        <v>9.5664300000000004</v>
      </c>
      <c r="H1227" s="36">
        <v>3.5136721099999999</v>
      </c>
      <c r="I1227" s="14">
        <f t="shared" si="288"/>
        <v>0.36729188526963558</v>
      </c>
    </row>
    <row r="1228" spans="1:9" x14ac:dyDescent="0.25">
      <c r="A1228" s="169" t="s">
        <v>81</v>
      </c>
      <c r="B1228" s="4">
        <v>111.71040000000001</v>
      </c>
      <c r="C1228" s="7">
        <v>110.99039999999999</v>
      </c>
      <c r="D1228" s="7">
        <v>88.320706299999998</v>
      </c>
      <c r="E1228" s="53">
        <f t="shared" si="285"/>
        <v>0.79575086043477639</v>
      </c>
      <c r="F1228" s="35">
        <v>3.8921999999999999</v>
      </c>
      <c r="G1228" s="36">
        <v>4.6121999999999996</v>
      </c>
      <c r="H1228" s="36">
        <v>1.5665155500000001</v>
      </c>
      <c r="I1228" s="14">
        <f t="shared" si="288"/>
        <v>0.33964605828021338</v>
      </c>
    </row>
    <row r="1229" spans="1:9" x14ac:dyDescent="0.25">
      <c r="A1229" s="169" t="s">
        <v>77</v>
      </c>
      <c r="B1229" s="4">
        <v>27.018794</v>
      </c>
      <c r="C1229" s="7">
        <v>26.891494999999999</v>
      </c>
      <c r="D1229" s="7">
        <v>19.560834719999999</v>
      </c>
      <c r="E1229" s="53">
        <f t="shared" si="285"/>
        <v>0.72739855928426445</v>
      </c>
      <c r="F1229" s="35">
        <v>9.9732059999999993</v>
      </c>
      <c r="G1229" s="36">
        <v>9.9932060000000007</v>
      </c>
      <c r="H1229" s="36">
        <v>6.3746351900000002</v>
      </c>
      <c r="I1229" s="14">
        <f t="shared" si="288"/>
        <v>0.63789690615804373</v>
      </c>
    </row>
    <row r="1230" spans="1:9" x14ac:dyDescent="0.25">
      <c r="A1230" s="169" t="s">
        <v>262</v>
      </c>
      <c r="B1230" s="4">
        <v>4.9959709999999999</v>
      </c>
      <c r="C1230" s="7">
        <v>4.9734850000000002</v>
      </c>
      <c r="D1230" s="7">
        <v>4.3698226799999995</v>
      </c>
      <c r="E1230" s="53">
        <f t="shared" si="285"/>
        <v>0.87862387842729983</v>
      </c>
      <c r="F1230" s="35">
        <v>1.4520599999999999</v>
      </c>
      <c r="G1230" s="36">
        <v>1.4745459999999999</v>
      </c>
      <c r="H1230" s="36">
        <v>0.49918162999999999</v>
      </c>
      <c r="I1230" s="14">
        <f t="shared" si="288"/>
        <v>0.33853242286100266</v>
      </c>
    </row>
    <row r="1231" spans="1:9" ht="15.75" thickBot="1" x14ac:dyDescent="0.3">
      <c r="A1231" s="169" t="s">
        <v>263</v>
      </c>
      <c r="B1231" s="41">
        <v>48.542974000000001</v>
      </c>
      <c r="C1231" s="42">
        <v>43.208835000000001</v>
      </c>
      <c r="D1231" s="42">
        <v>36.523132439999998</v>
      </c>
      <c r="E1231" s="54">
        <f t="shared" si="285"/>
        <v>0.84527001109842459</v>
      </c>
      <c r="F1231" s="199">
        <v>10.637404</v>
      </c>
      <c r="G1231" s="200">
        <v>24.412846999999999</v>
      </c>
      <c r="H1231" s="200">
        <v>20.06175155</v>
      </c>
      <c r="I1231" s="190">
        <f t="shared" si="288"/>
        <v>0.82177025686516614</v>
      </c>
    </row>
    <row r="1232" spans="1:9" ht="15.75" thickBot="1" x14ac:dyDescent="0.3">
      <c r="A1232" s="27" t="s">
        <v>287</v>
      </c>
      <c r="B1232" s="194">
        <f>SUM(B1233:B1240)</f>
        <v>655.10598700000003</v>
      </c>
      <c r="C1232" s="195">
        <f t="shared" ref="C1232:D1232" si="289">SUM(C1233:C1240)</f>
        <v>657.43838799999992</v>
      </c>
      <c r="D1232" s="195">
        <f t="shared" si="289"/>
        <v>530.18889184</v>
      </c>
      <c r="E1232" s="196">
        <f>D1232/C1232</f>
        <v>0.8064465074102124</v>
      </c>
      <c r="F1232" s="198">
        <f>SUM(F1233:F1240)</f>
        <v>2475.9225489999999</v>
      </c>
      <c r="G1232" s="197">
        <f t="shared" ref="G1232:H1232" si="290">SUM(G1233:G1240)</f>
        <v>2482.0010649999999</v>
      </c>
      <c r="H1232" s="197">
        <f t="shared" si="290"/>
        <v>2367.8593539200001</v>
      </c>
      <c r="I1232" s="196">
        <f>H1232/G1232</f>
        <v>0.9540122231655852</v>
      </c>
    </row>
    <row r="1233" spans="1:9" x14ac:dyDescent="0.25">
      <c r="A1233" s="169" t="s">
        <v>264</v>
      </c>
      <c r="B1233" s="45">
        <v>20.573</v>
      </c>
      <c r="C1233" s="46">
        <v>20.518304000000001</v>
      </c>
      <c r="D1233" s="46">
        <v>16.320896770000001</v>
      </c>
      <c r="E1233" s="56">
        <f t="shared" ref="E1233:E1240" si="291">D1233/C1233</f>
        <v>0.79543108290041908</v>
      </c>
      <c r="F1233" s="201">
        <v>1.5</v>
      </c>
      <c r="G1233" s="202">
        <v>1.5546960000000001</v>
      </c>
      <c r="H1233" s="202">
        <v>1.0671943500000001</v>
      </c>
      <c r="I1233" s="193">
        <f t="shared" ref="I1233:I1234" si="292">H1233/G1233</f>
        <v>0.68643281387486688</v>
      </c>
    </row>
    <row r="1234" spans="1:9" x14ac:dyDescent="0.25">
      <c r="A1234" s="169" t="s">
        <v>194</v>
      </c>
      <c r="B1234" s="4">
        <v>6.6068290000000003</v>
      </c>
      <c r="C1234" s="7">
        <v>6.6068290000000003</v>
      </c>
      <c r="D1234" s="7">
        <v>4.3087652300000006</v>
      </c>
      <c r="E1234" s="53">
        <f t="shared" si="291"/>
        <v>0.65216841997878261</v>
      </c>
      <c r="F1234" s="5">
        <v>0.96389400000000003</v>
      </c>
      <c r="G1234" s="6">
        <v>0.96389400000000003</v>
      </c>
      <c r="H1234" s="6">
        <v>0.3656643</v>
      </c>
      <c r="I1234" s="14">
        <f t="shared" si="292"/>
        <v>0.37936152730486961</v>
      </c>
    </row>
    <row r="1235" spans="1:9" x14ac:dyDescent="0.25">
      <c r="A1235" s="169" t="s">
        <v>265</v>
      </c>
      <c r="B1235" s="4">
        <v>24.41047</v>
      </c>
      <c r="C1235" s="7">
        <v>23.54862</v>
      </c>
      <c r="D1235" s="7">
        <v>17.75700484</v>
      </c>
      <c r="E1235" s="53">
        <f t="shared" si="291"/>
        <v>0.75405713116097672</v>
      </c>
      <c r="F1235" s="5">
        <v>47.988819999999997</v>
      </c>
      <c r="G1235" s="6">
        <v>50.690956</v>
      </c>
      <c r="H1235" s="6">
        <v>40.356131729999994</v>
      </c>
      <c r="I1235" s="14">
        <f>H1235/G1235</f>
        <v>0.79612094374388986</v>
      </c>
    </row>
    <row r="1236" spans="1:9" x14ac:dyDescent="0.25">
      <c r="A1236" s="176" t="s">
        <v>266</v>
      </c>
      <c r="B1236" s="4">
        <v>9.4709000000000003</v>
      </c>
      <c r="C1236" s="7">
        <v>11.9709</v>
      </c>
      <c r="D1236" s="7">
        <v>8.9656674299999999</v>
      </c>
      <c r="E1236" s="53">
        <f t="shared" si="291"/>
        <v>0.74895516878430191</v>
      </c>
      <c r="F1236" s="5">
        <v>5.5</v>
      </c>
      <c r="G1236" s="6">
        <v>6.2</v>
      </c>
      <c r="H1236" s="6">
        <v>2.3082755499999998</v>
      </c>
      <c r="I1236" s="14">
        <f>H1236/G1236</f>
        <v>0.37230250806451609</v>
      </c>
    </row>
    <row r="1237" spans="1:9" x14ac:dyDescent="0.25">
      <c r="A1237" s="176" t="s">
        <v>272</v>
      </c>
      <c r="B1237" s="4">
        <v>330.5899</v>
      </c>
      <c r="C1237" s="7">
        <v>330.5899</v>
      </c>
      <c r="D1237" s="7">
        <v>250.19181699999999</v>
      </c>
      <c r="E1237" s="53">
        <f t="shared" si="291"/>
        <v>0.75680417641313291</v>
      </c>
      <c r="F1237" s="5">
        <v>1673.1657</v>
      </c>
      <c r="G1237" s="6">
        <v>1673.1657</v>
      </c>
      <c r="H1237" s="6">
        <v>1586.2728629999999</v>
      </c>
      <c r="I1237" s="14">
        <f t="shared" ref="I1237:I1238" si="293">H1237/G1237</f>
        <v>0.94806680713093738</v>
      </c>
    </row>
    <row r="1238" spans="1:9" x14ac:dyDescent="0.25">
      <c r="A1238" s="176" t="s">
        <v>273</v>
      </c>
      <c r="B1238" s="4">
        <v>251.415131</v>
      </c>
      <c r="C1238" s="7">
        <v>251.415131</v>
      </c>
      <c r="D1238" s="7">
        <v>222.95669100000001</v>
      </c>
      <c r="E1238" s="53">
        <f t="shared" si="291"/>
        <v>0.88680697185246182</v>
      </c>
      <c r="F1238" s="5">
        <v>743.42366500000003</v>
      </c>
      <c r="G1238" s="6">
        <v>743.42366500000003</v>
      </c>
      <c r="H1238" s="6">
        <v>733.570965</v>
      </c>
      <c r="I1238" s="14">
        <f t="shared" si="293"/>
        <v>0.98674685719077826</v>
      </c>
    </row>
    <row r="1239" spans="1:9" x14ac:dyDescent="0.25">
      <c r="A1239" s="177" t="s">
        <v>267</v>
      </c>
      <c r="B1239" s="4">
        <v>6.3026299999999997</v>
      </c>
      <c r="C1239" s="7">
        <v>6.2566819999999996</v>
      </c>
      <c r="D1239" s="7">
        <v>4.5243526900000006</v>
      </c>
      <c r="E1239" s="53">
        <f t="shared" si="291"/>
        <v>0.72312332479099961</v>
      </c>
      <c r="F1239" s="5">
        <v>9.7369999999999998E-2</v>
      </c>
      <c r="G1239" s="6">
        <v>0.143318</v>
      </c>
      <c r="H1239" s="6">
        <v>0.10291155</v>
      </c>
      <c r="I1239" s="14">
        <f>H1239/G1239</f>
        <v>0.71806437432841652</v>
      </c>
    </row>
    <row r="1240" spans="1:9" ht="15.75" thickBot="1" x14ac:dyDescent="0.3">
      <c r="A1240" s="178" t="s">
        <v>268</v>
      </c>
      <c r="B1240" s="43">
        <v>5.7371270000000001</v>
      </c>
      <c r="C1240" s="44">
        <v>6.5320220000000004</v>
      </c>
      <c r="D1240" s="44">
        <v>5.1636968799999998</v>
      </c>
      <c r="E1240" s="55">
        <f t="shared" si="291"/>
        <v>0.79052043609161138</v>
      </c>
      <c r="F1240" s="37">
        <v>3.2831000000000001</v>
      </c>
      <c r="G1240" s="38">
        <v>5.8588360000000002</v>
      </c>
      <c r="H1240" s="38">
        <v>3.8153484399999997</v>
      </c>
      <c r="I1240" s="24">
        <f t="shared" ref="I1240" si="294">H1240/G1240</f>
        <v>0.65121270504926232</v>
      </c>
    </row>
    <row r="1241" spans="1:9" x14ac:dyDescent="0.25">
      <c r="A1241" s="254" t="s">
        <v>201</v>
      </c>
      <c r="B1241" s="254"/>
      <c r="C1241" s="254"/>
      <c r="D1241" s="254"/>
      <c r="E1241" s="254"/>
      <c r="F1241" s="254"/>
      <c r="G1241" s="254"/>
      <c r="H1241" s="254"/>
      <c r="I1241" s="254"/>
    </row>
    <row r="1242" spans="1:9" x14ac:dyDescent="0.25">
      <c r="A1242" s="238" t="s">
        <v>203</v>
      </c>
      <c r="B1242" s="239"/>
      <c r="C1242" s="239"/>
      <c r="D1242" s="239"/>
      <c r="E1242" s="239"/>
      <c r="F1242" s="239"/>
      <c r="G1242" s="239"/>
      <c r="H1242" s="239"/>
      <c r="I1242" s="239"/>
    </row>
    <row r="1243" spans="1:9" x14ac:dyDescent="0.25">
      <c r="A1243" s="255"/>
      <c r="B1243" s="255"/>
      <c r="C1243" s="255"/>
      <c r="D1243" s="255"/>
      <c r="E1243" s="255"/>
      <c r="F1243" s="255"/>
      <c r="G1243" s="255"/>
      <c r="H1243" s="255"/>
      <c r="I1243" s="255"/>
    </row>
    <row r="1244" spans="1:9" x14ac:dyDescent="0.25">
      <c r="A1244" s="244" t="s">
        <v>0</v>
      </c>
      <c r="B1244" s="244"/>
      <c r="C1244" s="244"/>
      <c r="D1244" s="244"/>
      <c r="E1244" s="244"/>
      <c r="F1244" s="244"/>
      <c r="G1244" s="244"/>
      <c r="H1244" s="244"/>
      <c r="I1244" s="244"/>
    </row>
    <row r="1245" spans="1:9" x14ac:dyDescent="0.25">
      <c r="A1245" s="244" t="s">
        <v>1</v>
      </c>
      <c r="B1245" s="244"/>
      <c r="C1245" s="244"/>
      <c r="D1245" s="244"/>
      <c r="E1245" s="244"/>
      <c r="F1245" s="244"/>
      <c r="G1245" s="244"/>
      <c r="H1245" s="244"/>
      <c r="I1245" s="244"/>
    </row>
    <row r="1246" spans="1:9" x14ac:dyDescent="0.25">
      <c r="A1246" s="245" t="s">
        <v>200</v>
      </c>
      <c r="B1246" s="245"/>
      <c r="C1246" s="245"/>
      <c r="D1246" s="245"/>
      <c r="E1246" s="245"/>
      <c r="F1246" s="245"/>
      <c r="G1246" s="245"/>
      <c r="H1246" s="245"/>
      <c r="I1246" s="245"/>
    </row>
    <row r="1247" spans="1:9" x14ac:dyDescent="0.25">
      <c r="A1247" s="245" t="s">
        <v>274</v>
      </c>
      <c r="B1247" s="245"/>
      <c r="C1247" s="245"/>
      <c r="D1247" s="245"/>
      <c r="E1247" s="245"/>
      <c r="F1247" s="245"/>
      <c r="G1247" s="245"/>
      <c r="H1247" s="245"/>
      <c r="I1247" s="245"/>
    </row>
    <row r="1248" spans="1:9" x14ac:dyDescent="0.25">
      <c r="A1248" s="245" t="s">
        <v>306</v>
      </c>
      <c r="B1248" s="245"/>
      <c r="C1248" s="245"/>
      <c r="D1248" s="245"/>
      <c r="E1248" s="245"/>
      <c r="F1248" s="245"/>
      <c r="G1248" s="245"/>
      <c r="H1248" s="245"/>
      <c r="I1248" s="245"/>
    </row>
    <row r="1249" spans="1:9" x14ac:dyDescent="0.25">
      <c r="A1249" s="246" t="s">
        <v>2</v>
      </c>
      <c r="B1249" s="246"/>
      <c r="C1249" s="246"/>
      <c r="D1249" s="246"/>
      <c r="E1249" s="246"/>
      <c r="F1249" s="246"/>
      <c r="G1249" s="246"/>
      <c r="H1249" s="246"/>
      <c r="I1249" s="246"/>
    </row>
    <row r="1250" spans="1:9" ht="15.75" thickBot="1" x14ac:dyDescent="0.3">
      <c r="A1250" s="253"/>
      <c r="B1250" s="253"/>
      <c r="C1250" s="253"/>
      <c r="D1250" s="253"/>
      <c r="E1250" s="253"/>
      <c r="F1250" s="253"/>
      <c r="G1250" s="253"/>
      <c r="H1250" s="253"/>
      <c r="I1250" s="253"/>
    </row>
    <row r="1251" spans="1:9" x14ac:dyDescent="0.25">
      <c r="A1251" s="247" t="s">
        <v>3</v>
      </c>
      <c r="B1251" s="249" t="s">
        <v>4</v>
      </c>
      <c r="C1251" s="250"/>
      <c r="D1251" s="250"/>
      <c r="E1251" s="251"/>
      <c r="F1251" s="249" t="s">
        <v>5</v>
      </c>
      <c r="G1251" s="250"/>
      <c r="H1251" s="250"/>
      <c r="I1251" s="252"/>
    </row>
    <row r="1252" spans="1:9" ht="30.75" thickBot="1" x14ac:dyDescent="0.3">
      <c r="A1252" s="248"/>
      <c r="B1252" s="207" t="s">
        <v>6</v>
      </c>
      <c r="C1252" s="208" t="s">
        <v>7</v>
      </c>
      <c r="D1252" s="208" t="s">
        <v>8</v>
      </c>
      <c r="E1252" s="209" t="s">
        <v>9</v>
      </c>
      <c r="F1252" s="210" t="s">
        <v>6</v>
      </c>
      <c r="G1252" s="208" t="s">
        <v>7</v>
      </c>
      <c r="H1252" s="208" t="s">
        <v>8</v>
      </c>
      <c r="I1252" s="211" t="s">
        <v>9</v>
      </c>
    </row>
    <row r="1253" spans="1:9" ht="15.75" thickBot="1" x14ac:dyDescent="0.3">
      <c r="A1253" s="68" t="s">
        <v>91</v>
      </c>
      <c r="B1253" s="213">
        <f>B1255+B1285+B1328+B1345</f>
        <v>16762.163498000002</v>
      </c>
      <c r="C1253" s="214">
        <f t="shared" ref="C1253:D1253" si="295">C1255+C1285+C1328+C1345</f>
        <v>16992.502099999998</v>
      </c>
      <c r="D1253" s="214">
        <f t="shared" si="295"/>
        <v>15419.852603560001</v>
      </c>
      <c r="E1253" s="215">
        <f>D1253/C1253</f>
        <v>0.90745038681266388</v>
      </c>
      <c r="F1253" s="187">
        <f>F1255+F1285+F1328+F1345</f>
        <v>8532.6303919999991</v>
      </c>
      <c r="G1253" s="188">
        <f t="shared" ref="G1253:H1253" si="296">G1255+G1285+G1328+G1345</f>
        <v>9301.4626110000008</v>
      </c>
      <c r="H1253" s="188">
        <f t="shared" si="296"/>
        <v>8501.2539727299991</v>
      </c>
      <c r="I1253" s="189">
        <f>H1253/G1253</f>
        <v>0.91396959040359227</v>
      </c>
    </row>
    <row r="1254" spans="1:9" ht="15.75" thickBot="1" x14ac:dyDescent="0.3">
      <c r="A1254" s="231" t="s">
        <v>10</v>
      </c>
      <c r="B1254" s="232">
        <f>B1255+B1285+B1328+B1345-B1329-B1336-B1337-B1350-B1351</f>
        <v>15820.103903000003</v>
      </c>
      <c r="C1254" s="233">
        <f t="shared" ref="C1254:D1254" si="297">C1255+C1285+C1328+C1345-C1329-C1336-C1337-C1350-C1351</f>
        <v>16051.057363</v>
      </c>
      <c r="D1254" s="233">
        <f t="shared" si="297"/>
        <v>14570.459948060001</v>
      </c>
      <c r="E1254" s="234">
        <f>D1254/C1254</f>
        <v>0.90775701678364262</v>
      </c>
      <c r="F1254" s="235">
        <f>F1255+F1285+F1328+F1345-F1292-F1329-F1337-F1350-F1351</f>
        <v>4287.5889799999986</v>
      </c>
      <c r="G1254" s="235">
        <f t="shared" ref="G1254:H1254" si="298">G1255+G1285+G1328+G1345-G1292-G1329-G1337-G1350-G1351</f>
        <v>5056.0563410000013</v>
      </c>
      <c r="H1254" s="235">
        <f t="shared" si="298"/>
        <v>4410.8050917599985</v>
      </c>
      <c r="I1254" s="236">
        <f>H1254/G1254</f>
        <v>0.87238052629920193</v>
      </c>
    </row>
    <row r="1255" spans="1:9" ht="15.75" thickBot="1" x14ac:dyDescent="0.3">
      <c r="A1255" s="70" t="s">
        <v>11</v>
      </c>
      <c r="B1255" s="216">
        <f>SUM(B1256:B1284)</f>
        <v>9447.7875329999988</v>
      </c>
      <c r="C1255" s="62">
        <f>SUM(C1256:C1284)</f>
        <v>9588.4092049999999</v>
      </c>
      <c r="D1255" s="62">
        <f>SUM(D1256:D1284)</f>
        <v>9017.6813345499995</v>
      </c>
      <c r="E1255" s="217">
        <f>D1255/C1255</f>
        <v>0.94047731398943768</v>
      </c>
      <c r="F1255" s="12">
        <f>SUM(F1256:F1284)</f>
        <v>2250.9244950000002</v>
      </c>
      <c r="G1255" s="13">
        <f>SUM(G1256:G1284)</f>
        <v>2633.6216709999994</v>
      </c>
      <c r="H1255" s="13">
        <f>SUM(H1256:H1284)</f>
        <v>2451.5844294099998</v>
      </c>
      <c r="I1255" s="20">
        <f>H1255/G1255</f>
        <v>0.93087950194422597</v>
      </c>
    </row>
    <row r="1256" spans="1:9" x14ac:dyDescent="0.25">
      <c r="A1256" s="168" t="s">
        <v>13</v>
      </c>
      <c r="B1256" s="39">
        <v>135.02112399999999</v>
      </c>
      <c r="C1256" s="40">
        <v>201.94848300000001</v>
      </c>
      <c r="D1256" s="40">
        <v>199.09990347999999</v>
      </c>
      <c r="E1256" s="52">
        <f>D1256/C1256</f>
        <v>0.98589452380288489</v>
      </c>
      <c r="F1256" s="33">
        <v>8.9343920000000008</v>
      </c>
      <c r="G1256" s="34">
        <v>28.610105000000001</v>
      </c>
      <c r="H1256" s="34">
        <v>27.84838937</v>
      </c>
      <c r="I1256" s="21">
        <f>H1256/G1256</f>
        <v>0.97337599320240165</v>
      </c>
    </row>
    <row r="1257" spans="1:9" x14ac:dyDescent="0.25">
      <c r="A1257" s="169" t="s">
        <v>15</v>
      </c>
      <c r="B1257" s="4">
        <v>146.739915</v>
      </c>
      <c r="C1257" s="7">
        <v>163.073992</v>
      </c>
      <c r="D1257" s="7">
        <v>146.80101477000002</v>
      </c>
      <c r="E1257" s="53">
        <f>D1257/C1257</f>
        <v>0.90021108191182331</v>
      </c>
      <c r="F1257" s="35">
        <v>4.1927849999999998</v>
      </c>
      <c r="G1257" s="36">
        <v>6.3531909999999998</v>
      </c>
      <c r="H1257" s="36">
        <v>5.3880606900000005</v>
      </c>
      <c r="I1257" s="14">
        <f>H1257/G1257</f>
        <v>0.84808731391831294</v>
      </c>
    </row>
    <row r="1258" spans="1:9" x14ac:dyDescent="0.25">
      <c r="A1258" s="169" t="s">
        <v>24</v>
      </c>
      <c r="B1258" s="4">
        <v>149.06460100000001</v>
      </c>
      <c r="C1258" s="7">
        <v>134.75996000000001</v>
      </c>
      <c r="D1258" s="7">
        <v>133.68761681000001</v>
      </c>
      <c r="E1258" s="53">
        <f t="shared" ref="E1258:E1279" si="299">D1258/C1258</f>
        <v>0.99204256820794545</v>
      </c>
      <c r="F1258" s="35">
        <v>69.082545999999994</v>
      </c>
      <c r="G1258" s="36">
        <v>71.094346000000002</v>
      </c>
      <c r="H1258" s="36">
        <v>68.430652280000004</v>
      </c>
      <c r="I1258" s="14">
        <f t="shared" ref="I1258:I1270" si="300">H1258/G1258</f>
        <v>0.96253297385983416</v>
      </c>
    </row>
    <row r="1259" spans="1:9" x14ac:dyDescent="0.25">
      <c r="A1259" s="169" t="s">
        <v>210</v>
      </c>
      <c r="B1259" s="4">
        <v>63.263846999999998</v>
      </c>
      <c r="C1259" s="7">
        <v>61.130248000000002</v>
      </c>
      <c r="D1259" s="7">
        <v>58.354546920000004</v>
      </c>
      <c r="E1259" s="53">
        <f t="shared" si="299"/>
        <v>0.95459365582812628</v>
      </c>
      <c r="F1259" s="35">
        <v>5.3211310000000003</v>
      </c>
      <c r="G1259" s="36">
        <v>5.3278429999999997</v>
      </c>
      <c r="H1259" s="36">
        <v>4.9729541400000006</v>
      </c>
      <c r="I1259" s="14">
        <f t="shared" si="300"/>
        <v>0.9333897676789652</v>
      </c>
    </row>
    <row r="1260" spans="1:9" x14ac:dyDescent="0.25">
      <c r="A1260" s="170" t="s">
        <v>211</v>
      </c>
      <c r="B1260" s="4">
        <v>1605.1146980000001</v>
      </c>
      <c r="C1260" s="7">
        <v>1603.4830589999999</v>
      </c>
      <c r="D1260" s="7">
        <v>1554.60639223</v>
      </c>
      <c r="E1260" s="53">
        <f t="shared" si="299"/>
        <v>0.96951843894098799</v>
      </c>
      <c r="F1260" s="35">
        <v>167.67644200000001</v>
      </c>
      <c r="G1260" s="36">
        <v>222.805757</v>
      </c>
      <c r="H1260" s="36">
        <v>203.89023331000001</v>
      </c>
      <c r="I1260" s="14">
        <f t="shared" si="300"/>
        <v>0.91510307478275799</v>
      </c>
    </row>
    <row r="1261" spans="1:9" x14ac:dyDescent="0.25">
      <c r="A1261" s="171" t="s">
        <v>212</v>
      </c>
      <c r="B1261" s="4">
        <v>25.482987999999999</v>
      </c>
      <c r="C1261" s="7">
        <v>26.722045000000001</v>
      </c>
      <c r="D1261" s="7">
        <v>25.448312559999998</v>
      </c>
      <c r="E1261" s="53">
        <f t="shared" si="299"/>
        <v>0.95233402084309027</v>
      </c>
      <c r="F1261" s="35">
        <v>3.9662000000000002</v>
      </c>
      <c r="G1261" s="36">
        <v>3.831734</v>
      </c>
      <c r="H1261" s="36">
        <v>3.6522942899999999</v>
      </c>
      <c r="I1261" s="14">
        <f t="shared" si="300"/>
        <v>0.95317010262194612</v>
      </c>
    </row>
    <row r="1262" spans="1:9" x14ac:dyDescent="0.25">
      <c r="A1262" s="171" t="s">
        <v>213</v>
      </c>
      <c r="B1262" s="4">
        <v>30.951138</v>
      </c>
      <c r="C1262" s="7">
        <v>30.951138</v>
      </c>
      <c r="D1262" s="7">
        <v>30.226534010000002</v>
      </c>
      <c r="E1262" s="53">
        <f t="shared" si="299"/>
        <v>0.97658877712347769</v>
      </c>
      <c r="F1262" s="35">
        <v>423.285684</v>
      </c>
      <c r="G1262" s="36">
        <v>588.937815</v>
      </c>
      <c r="H1262" s="36">
        <v>547.00084165999999</v>
      </c>
      <c r="I1262" s="14">
        <f t="shared" si="300"/>
        <v>0.92879218777962147</v>
      </c>
    </row>
    <row r="1263" spans="1:9" x14ac:dyDescent="0.25">
      <c r="A1263" s="169" t="s">
        <v>214</v>
      </c>
      <c r="B1263" s="4">
        <v>66.098645000000005</v>
      </c>
      <c r="C1263" s="7">
        <v>65.176790999999994</v>
      </c>
      <c r="D1263" s="7">
        <v>63.534377449999994</v>
      </c>
      <c r="E1263" s="53">
        <f t="shared" si="299"/>
        <v>0.97480063800624983</v>
      </c>
      <c r="F1263" s="35">
        <v>116.89353</v>
      </c>
      <c r="G1263" s="36">
        <v>142.34576100000001</v>
      </c>
      <c r="H1263" s="36">
        <v>137.85091171000002</v>
      </c>
      <c r="I1263" s="14">
        <f t="shared" si="300"/>
        <v>0.96842301970622091</v>
      </c>
    </row>
    <row r="1264" spans="1:9" x14ac:dyDescent="0.25">
      <c r="A1264" s="171" t="s">
        <v>215</v>
      </c>
      <c r="B1264" s="4">
        <v>1268.258478</v>
      </c>
      <c r="C1264" s="7">
        <v>1282.85681</v>
      </c>
      <c r="D1264" s="7">
        <v>1221.44762543</v>
      </c>
      <c r="E1264" s="53">
        <f t="shared" si="299"/>
        <v>0.95213091274777584</v>
      </c>
      <c r="F1264" s="35">
        <v>439.19829499999997</v>
      </c>
      <c r="G1264" s="36">
        <v>429.33053999999998</v>
      </c>
      <c r="H1264" s="36">
        <v>373.52049156999999</v>
      </c>
      <c r="I1264" s="14">
        <f t="shared" si="300"/>
        <v>0.87000680540918429</v>
      </c>
    </row>
    <row r="1265" spans="1:9" x14ac:dyDescent="0.25">
      <c r="A1265" s="172" t="s">
        <v>216</v>
      </c>
      <c r="B1265" s="4">
        <v>33.359321999999999</v>
      </c>
      <c r="C1265" s="7">
        <v>34.088366000000001</v>
      </c>
      <c r="D1265" s="7">
        <v>32.294938760000001</v>
      </c>
      <c r="E1265" s="53">
        <f t="shared" si="299"/>
        <v>0.94738887631046909</v>
      </c>
      <c r="F1265" s="35">
        <v>2.9409000000000001</v>
      </c>
      <c r="G1265" s="36">
        <v>2.7263120000000001</v>
      </c>
      <c r="H1265" s="36">
        <v>2.2275135100000001</v>
      </c>
      <c r="I1265" s="14">
        <f t="shared" si="300"/>
        <v>0.81704277059999009</v>
      </c>
    </row>
    <row r="1266" spans="1:9" x14ac:dyDescent="0.25">
      <c r="A1266" s="172" t="s">
        <v>298</v>
      </c>
      <c r="B1266" s="4">
        <v>15.777279999999999</v>
      </c>
      <c r="C1266" s="7">
        <v>14.999401000000001</v>
      </c>
      <c r="D1266" s="7">
        <v>13.92329971</v>
      </c>
      <c r="E1266" s="53">
        <f t="shared" si="299"/>
        <v>0.92825704906482598</v>
      </c>
      <c r="F1266" s="35">
        <v>158.458932</v>
      </c>
      <c r="G1266" s="36">
        <v>162.57016100000001</v>
      </c>
      <c r="H1266" s="36">
        <v>160.35023190999999</v>
      </c>
      <c r="I1266" s="14">
        <f t="shared" si="300"/>
        <v>0.98634479367957306</v>
      </c>
    </row>
    <row r="1267" spans="1:9" x14ac:dyDescent="0.25">
      <c r="A1267" s="172" t="s">
        <v>218</v>
      </c>
      <c r="B1267" s="4">
        <v>585.095056</v>
      </c>
      <c r="C1267" s="7">
        <v>654.66444999999999</v>
      </c>
      <c r="D1267" s="7">
        <v>615.90776659000005</v>
      </c>
      <c r="E1267" s="53">
        <f t="shared" si="299"/>
        <v>0.94079916297578103</v>
      </c>
      <c r="F1267" s="35">
        <v>90.747539000000003</v>
      </c>
      <c r="G1267" s="36">
        <v>88.334404000000006</v>
      </c>
      <c r="H1267" s="36">
        <v>54.866653740000004</v>
      </c>
      <c r="I1267" s="14">
        <f t="shared" si="300"/>
        <v>0.62112440063556662</v>
      </c>
    </row>
    <row r="1268" spans="1:9" x14ac:dyDescent="0.25">
      <c r="A1268" s="172" t="s">
        <v>219</v>
      </c>
      <c r="B1268" s="4">
        <v>102.434926</v>
      </c>
      <c r="C1268" s="7">
        <v>109.622367</v>
      </c>
      <c r="D1268" s="7">
        <v>105.71147969</v>
      </c>
      <c r="E1268" s="53">
        <f t="shared" si="299"/>
        <v>0.96432400232700688</v>
      </c>
      <c r="F1268" s="35">
        <v>16.206828999999999</v>
      </c>
      <c r="G1268" s="36">
        <v>20.823157999999999</v>
      </c>
      <c r="H1268" s="36">
        <v>19.311022899999998</v>
      </c>
      <c r="I1268" s="14">
        <f t="shared" si="300"/>
        <v>0.92738204743007757</v>
      </c>
    </row>
    <row r="1269" spans="1:9" x14ac:dyDescent="0.25">
      <c r="A1269" s="172" t="s">
        <v>220</v>
      </c>
      <c r="B1269" s="4">
        <v>814.38491099999999</v>
      </c>
      <c r="C1269" s="7">
        <v>826.45985900000005</v>
      </c>
      <c r="D1269" s="7">
        <v>783.56039738999993</v>
      </c>
      <c r="E1269" s="53">
        <f t="shared" si="299"/>
        <v>0.94809250426039127</v>
      </c>
      <c r="F1269" s="35">
        <v>32.685093999999999</v>
      </c>
      <c r="G1269" s="36">
        <v>66.560338999999999</v>
      </c>
      <c r="H1269" s="36">
        <v>65.247073529999994</v>
      </c>
      <c r="I1269" s="14">
        <f t="shared" si="300"/>
        <v>0.98026954955863421</v>
      </c>
    </row>
    <row r="1270" spans="1:9" x14ac:dyDescent="0.25">
      <c r="A1270" s="172" t="s">
        <v>221</v>
      </c>
      <c r="B1270" s="4">
        <v>28.016562</v>
      </c>
      <c r="C1270" s="7">
        <v>25.957369</v>
      </c>
      <c r="D1270" s="7">
        <v>24.941647620000001</v>
      </c>
      <c r="E1270" s="53">
        <f t="shared" si="299"/>
        <v>0.96086963281987481</v>
      </c>
      <c r="F1270" s="35">
        <v>652.33633999999995</v>
      </c>
      <c r="G1270" s="36">
        <v>650.72584199999994</v>
      </c>
      <c r="H1270" s="36">
        <v>647.39457702999994</v>
      </c>
      <c r="I1270" s="14">
        <f t="shared" si="300"/>
        <v>0.9948806935963056</v>
      </c>
    </row>
    <row r="1271" spans="1:9" x14ac:dyDescent="0.25">
      <c r="A1271" s="172" t="s">
        <v>30</v>
      </c>
      <c r="B1271" s="4">
        <v>2.6469969999999998</v>
      </c>
      <c r="C1271" s="7">
        <v>3.3969969999999998</v>
      </c>
      <c r="D1271" s="7">
        <v>3.2187327000000003</v>
      </c>
      <c r="E1271" s="53">
        <f t="shared" si="299"/>
        <v>0.94752297396788998</v>
      </c>
      <c r="F1271" s="5" t="s">
        <v>19</v>
      </c>
      <c r="G1271" s="6" t="s">
        <v>19</v>
      </c>
      <c r="H1271" s="6" t="s">
        <v>19</v>
      </c>
      <c r="I1271" s="14" t="s">
        <v>19</v>
      </c>
    </row>
    <row r="1272" spans="1:9" x14ac:dyDescent="0.25">
      <c r="A1272" s="169" t="s">
        <v>222</v>
      </c>
      <c r="B1272" s="4">
        <v>41.711987000000001</v>
      </c>
      <c r="C1272" s="7">
        <v>43.726266000000003</v>
      </c>
      <c r="D1272" s="7">
        <v>42.19609423</v>
      </c>
      <c r="E1272" s="53">
        <f t="shared" si="299"/>
        <v>0.96500566112825636</v>
      </c>
      <c r="F1272" s="35">
        <v>13.764303</v>
      </c>
      <c r="G1272" s="36">
        <v>90.238153999999994</v>
      </c>
      <c r="H1272" s="36">
        <v>83.356667160000001</v>
      </c>
      <c r="I1272" s="14">
        <f t="shared" ref="I1272:I1277" si="301">H1272/G1272</f>
        <v>0.92374082874080077</v>
      </c>
    </row>
    <row r="1273" spans="1:9" x14ac:dyDescent="0.25">
      <c r="A1273" s="169" t="s">
        <v>223</v>
      </c>
      <c r="B1273" s="4">
        <v>25.769445000000001</v>
      </c>
      <c r="C1273" s="7">
        <v>21.84235</v>
      </c>
      <c r="D1273" s="7">
        <v>21.463251909999997</v>
      </c>
      <c r="E1273" s="53">
        <f t="shared" si="299"/>
        <v>0.98264389637561877</v>
      </c>
      <c r="F1273" s="35">
        <v>16.50788</v>
      </c>
      <c r="G1273" s="36">
        <v>21.739570000000001</v>
      </c>
      <c r="H1273" s="36">
        <v>17.95751984</v>
      </c>
      <c r="I1273" s="14">
        <f t="shared" si="301"/>
        <v>0.82602921032936716</v>
      </c>
    </row>
    <row r="1274" spans="1:9" x14ac:dyDescent="0.25">
      <c r="A1274" s="172" t="s">
        <v>22</v>
      </c>
      <c r="B1274" s="4">
        <v>190.625665</v>
      </c>
      <c r="C1274" s="7">
        <v>210.60274000000001</v>
      </c>
      <c r="D1274" s="7">
        <v>192.50404539000002</v>
      </c>
      <c r="E1274" s="53">
        <f t="shared" si="299"/>
        <v>0.9140623972413654</v>
      </c>
      <c r="F1274" s="35">
        <v>14.985238000000001</v>
      </c>
      <c r="G1274" s="36">
        <v>15.138237999999999</v>
      </c>
      <c r="H1274" s="36">
        <v>13.08089283</v>
      </c>
      <c r="I1274" s="14">
        <f t="shared" si="301"/>
        <v>0.86409612730358709</v>
      </c>
    </row>
    <row r="1275" spans="1:9" x14ac:dyDescent="0.25">
      <c r="A1275" s="172" t="s">
        <v>26</v>
      </c>
      <c r="B1275" s="4">
        <v>200.13243499999999</v>
      </c>
      <c r="C1275" s="7">
        <v>198.880053</v>
      </c>
      <c r="D1275" s="7">
        <v>194.28853085</v>
      </c>
      <c r="E1275" s="53">
        <f t="shared" si="299"/>
        <v>0.97691310877717841</v>
      </c>
      <c r="F1275" s="5">
        <v>6.943263</v>
      </c>
      <c r="G1275" s="6">
        <v>8.5220020000000005</v>
      </c>
      <c r="H1275" s="6">
        <v>8.1113660399999983</v>
      </c>
      <c r="I1275" s="14">
        <f t="shared" si="301"/>
        <v>0.95181461351452368</v>
      </c>
    </row>
    <row r="1276" spans="1:9" x14ac:dyDescent="0.25">
      <c r="A1276" s="169" t="s">
        <v>25</v>
      </c>
      <c r="B1276" s="4">
        <v>6.5583390000000001</v>
      </c>
      <c r="C1276" s="7">
        <v>6.5583390000000001</v>
      </c>
      <c r="D1276" s="7">
        <v>6.2968272000000001</v>
      </c>
      <c r="E1276" s="53">
        <f t="shared" si="299"/>
        <v>0.96012530001880048</v>
      </c>
      <c r="F1276" s="35">
        <v>0.23666999999999999</v>
      </c>
      <c r="G1276" s="36">
        <v>0.23666999999999999</v>
      </c>
      <c r="H1276" s="36">
        <v>0.17956415000000001</v>
      </c>
      <c r="I1276" s="14">
        <f t="shared" si="301"/>
        <v>0.75871107449190867</v>
      </c>
    </row>
    <row r="1277" spans="1:9" x14ac:dyDescent="0.25">
      <c r="A1277" s="172" t="s">
        <v>32</v>
      </c>
      <c r="B1277" s="4">
        <v>88.589093000000005</v>
      </c>
      <c r="C1277" s="7">
        <v>99.785522</v>
      </c>
      <c r="D1277" s="7">
        <v>96.305825659999996</v>
      </c>
      <c r="E1277" s="53">
        <f t="shared" si="299"/>
        <v>0.9651282443559297</v>
      </c>
      <c r="F1277" s="5">
        <v>5.8419600000000003</v>
      </c>
      <c r="G1277" s="6">
        <v>6.0689950000000001</v>
      </c>
      <c r="H1277" s="6">
        <v>5.7139455100000003</v>
      </c>
      <c r="I1277" s="14">
        <f t="shared" si="301"/>
        <v>0.94149781141688205</v>
      </c>
    </row>
    <row r="1278" spans="1:9" x14ac:dyDescent="0.25">
      <c r="A1278" s="172" t="s">
        <v>18</v>
      </c>
      <c r="B1278" s="4">
        <v>5.3734799999999998</v>
      </c>
      <c r="C1278" s="7">
        <v>5.7802480000000003</v>
      </c>
      <c r="D1278" s="7">
        <v>5.6844117599999997</v>
      </c>
      <c r="E1278" s="53">
        <f t="shared" si="299"/>
        <v>0.98342004702912389</v>
      </c>
      <c r="F1278" s="59" t="s">
        <v>19</v>
      </c>
      <c r="G1278" s="60" t="s">
        <v>19</v>
      </c>
      <c r="H1278" s="60" t="s">
        <v>19</v>
      </c>
      <c r="I1278" s="14" t="s">
        <v>19</v>
      </c>
    </row>
    <row r="1279" spans="1:9" x14ac:dyDescent="0.25">
      <c r="A1279" s="169" t="s">
        <v>224</v>
      </c>
      <c r="B1279" s="4">
        <v>0.35524</v>
      </c>
      <c r="C1279" s="7">
        <v>0.35524</v>
      </c>
      <c r="D1279" s="7">
        <v>0</v>
      </c>
      <c r="E1279" s="53">
        <f t="shared" si="299"/>
        <v>0</v>
      </c>
      <c r="F1279" s="59" t="s">
        <v>19</v>
      </c>
      <c r="G1279" s="60" t="s">
        <v>19</v>
      </c>
      <c r="H1279" s="60" t="s">
        <v>19</v>
      </c>
      <c r="I1279" s="14" t="s">
        <v>19</v>
      </c>
    </row>
    <row r="1280" spans="1:9" x14ac:dyDescent="0.25">
      <c r="A1280" s="169" t="s">
        <v>23</v>
      </c>
      <c r="B1280" s="4">
        <v>37.924917999999998</v>
      </c>
      <c r="C1280" s="7">
        <v>37.924917999999998</v>
      </c>
      <c r="D1280" s="7">
        <v>36.518558159999998</v>
      </c>
      <c r="E1280" s="53">
        <f>D1280/C1280</f>
        <v>0.96291726088900176</v>
      </c>
      <c r="F1280" s="59" t="s">
        <v>19</v>
      </c>
      <c r="G1280" s="60" t="s">
        <v>19</v>
      </c>
      <c r="H1280" s="60" t="s">
        <v>19</v>
      </c>
      <c r="I1280" s="14" t="s">
        <v>19</v>
      </c>
    </row>
    <row r="1281" spans="1:9" x14ac:dyDescent="0.25">
      <c r="A1281" s="169" t="s">
        <v>31</v>
      </c>
      <c r="B1281" s="4">
        <v>3.6794289999999998</v>
      </c>
      <c r="C1281" s="7">
        <v>3.608479</v>
      </c>
      <c r="D1281" s="7">
        <v>3.5415443199999999</v>
      </c>
      <c r="E1281" s="53">
        <f t="shared" ref="E1281:E1283" si="302">D1281/C1281</f>
        <v>0.98145072203551686</v>
      </c>
      <c r="F1281" s="59">
        <v>0.119604</v>
      </c>
      <c r="G1281" s="60">
        <v>0.190554</v>
      </c>
      <c r="H1281" s="60">
        <v>0.18343567999999999</v>
      </c>
      <c r="I1281" s="14">
        <f t="shared" ref="I1281:I1283" si="303">H1281/G1281</f>
        <v>0.96264407989336354</v>
      </c>
    </row>
    <row r="1282" spans="1:9" x14ac:dyDescent="0.25">
      <c r="A1282" s="171" t="s">
        <v>17</v>
      </c>
      <c r="B1282" s="4">
        <v>4.1017229999999998</v>
      </c>
      <c r="C1282" s="7">
        <v>3.9349750000000001</v>
      </c>
      <c r="D1282" s="7">
        <v>3.8729339399999998</v>
      </c>
      <c r="E1282" s="53">
        <f t="shared" si="302"/>
        <v>0.98423342969142114</v>
      </c>
      <c r="F1282" s="59">
        <v>0.23183000000000001</v>
      </c>
      <c r="G1282" s="60">
        <v>0.48987799999999998</v>
      </c>
      <c r="H1282" s="60">
        <v>0.48149337000000003</v>
      </c>
      <c r="I1282" s="14">
        <f t="shared" si="303"/>
        <v>0.98288424873131686</v>
      </c>
    </row>
    <row r="1283" spans="1:9" x14ac:dyDescent="0.25">
      <c r="A1283" s="171" t="s">
        <v>78</v>
      </c>
      <c r="B1283" s="4">
        <v>5.9452410000000002</v>
      </c>
      <c r="C1283" s="7">
        <v>6.9595089999999997</v>
      </c>
      <c r="D1283" s="7">
        <v>6.2749623699999999</v>
      </c>
      <c r="E1283" s="53">
        <f t="shared" si="302"/>
        <v>0.9016386601411106</v>
      </c>
      <c r="F1283" s="59">
        <v>0.36710799999999999</v>
      </c>
      <c r="G1283" s="60">
        <v>0.62030200000000002</v>
      </c>
      <c r="H1283" s="60">
        <v>0.56764319000000008</v>
      </c>
      <c r="I1283" s="14">
        <f t="shared" si="303"/>
        <v>0.91510778620736355</v>
      </c>
    </row>
    <row r="1284" spans="1:9" ht="15.75" thickBot="1" x14ac:dyDescent="0.3">
      <c r="A1284" s="173" t="s">
        <v>34</v>
      </c>
      <c r="B1284" s="41">
        <v>3765.31005</v>
      </c>
      <c r="C1284" s="42">
        <v>3709.1592310000001</v>
      </c>
      <c r="D1284" s="42">
        <v>3395.9697626399998</v>
      </c>
      <c r="E1284" s="54">
        <f>D1284/C1284</f>
        <v>0.91556321827802378</v>
      </c>
      <c r="F1284" s="203" t="s">
        <v>19</v>
      </c>
      <c r="G1284" s="204" t="s">
        <v>19</v>
      </c>
      <c r="H1284" s="204" t="s">
        <v>19</v>
      </c>
      <c r="I1284" s="190" t="s">
        <v>19</v>
      </c>
    </row>
    <row r="1285" spans="1:9" ht="15.75" thickBot="1" x14ac:dyDescent="0.3">
      <c r="A1285" s="182" t="s">
        <v>137</v>
      </c>
      <c r="B1285" s="194">
        <f>SUM(B1286:B1327)</f>
        <v>5669.4914000000026</v>
      </c>
      <c r="C1285" s="195">
        <f t="shared" ref="C1285:D1285" si="304">SUM(C1286:C1327)</f>
        <v>5700.6167360000009</v>
      </c>
      <c r="D1285" s="195">
        <f t="shared" si="304"/>
        <v>4890.6731522099999</v>
      </c>
      <c r="E1285" s="196">
        <f>D1285/C1285</f>
        <v>0.85792000737830332</v>
      </c>
      <c r="F1285" s="198">
        <f>SUM(F1286:F1327)</f>
        <v>2971.4554219999995</v>
      </c>
      <c r="G1285" s="197">
        <f t="shared" ref="G1285:H1285" si="305">SUM(G1286:G1327)</f>
        <v>3152.5336850000012</v>
      </c>
      <c r="H1285" s="197">
        <f t="shared" si="305"/>
        <v>2809.6737722400007</v>
      </c>
      <c r="I1285" s="196">
        <f>H1285/G1285</f>
        <v>0.89124306129023956</v>
      </c>
    </row>
    <row r="1286" spans="1:9" x14ac:dyDescent="0.25">
      <c r="A1286" s="183" t="s">
        <v>225</v>
      </c>
      <c r="B1286" s="39">
        <v>5.7328789999999996</v>
      </c>
      <c r="C1286" s="40">
        <v>5.7328789999999996</v>
      </c>
      <c r="D1286" s="40">
        <v>5.0816136100000007</v>
      </c>
      <c r="E1286" s="21">
        <f>D1286/C1286</f>
        <v>0.88639819713620349</v>
      </c>
      <c r="F1286" s="33">
        <v>4.4223049999999997</v>
      </c>
      <c r="G1286" s="34">
        <v>5.5242459999999998</v>
      </c>
      <c r="H1286" s="34">
        <v>4.3739248699999997</v>
      </c>
      <c r="I1286" s="21">
        <f>H1286/G1286</f>
        <v>0.79176866308994931</v>
      </c>
    </row>
    <row r="1287" spans="1:9" x14ac:dyDescent="0.25">
      <c r="A1287" s="184" t="s">
        <v>226</v>
      </c>
      <c r="B1287" s="4">
        <v>48.962665999999999</v>
      </c>
      <c r="C1287" s="7">
        <v>48.666116000000002</v>
      </c>
      <c r="D1287" s="7">
        <v>39.866813890000003</v>
      </c>
      <c r="E1287" s="14">
        <f>D1287/C1287</f>
        <v>0.81919037652398641</v>
      </c>
      <c r="F1287" s="35">
        <v>33.284913000000003</v>
      </c>
      <c r="G1287" s="36">
        <v>166.313444</v>
      </c>
      <c r="H1287" s="36">
        <v>148.95568563999998</v>
      </c>
      <c r="I1287" s="14">
        <f>H1287/G1287</f>
        <v>0.89563225953038395</v>
      </c>
    </row>
    <row r="1288" spans="1:9" x14ac:dyDescent="0.25">
      <c r="A1288" s="184" t="s">
        <v>227</v>
      </c>
      <c r="B1288" s="4">
        <v>22.5</v>
      </c>
      <c r="C1288" s="7">
        <v>22.43</v>
      </c>
      <c r="D1288" s="7">
        <v>19.439945460000001</v>
      </c>
      <c r="E1288" s="14">
        <f t="shared" ref="E1288:E1291" si="306">D1288/C1288</f>
        <v>0.86669395720017839</v>
      </c>
      <c r="F1288" s="35">
        <v>3.3</v>
      </c>
      <c r="G1288" s="36">
        <v>3.3</v>
      </c>
      <c r="H1288" s="36">
        <v>0.98187199999999997</v>
      </c>
      <c r="I1288" s="14">
        <f t="shared" ref="I1288:I1295" si="307">H1288/G1288</f>
        <v>0.29753696969696969</v>
      </c>
    </row>
    <row r="1289" spans="1:9" x14ac:dyDescent="0.25">
      <c r="A1289" s="184" t="s">
        <v>228</v>
      </c>
      <c r="B1289" s="4">
        <v>13.779985</v>
      </c>
      <c r="C1289" s="7">
        <v>13.779985</v>
      </c>
      <c r="D1289" s="7">
        <v>13.570378539999998</v>
      </c>
      <c r="E1289" s="14">
        <f t="shared" si="306"/>
        <v>0.98478906471959138</v>
      </c>
      <c r="F1289" s="35">
        <v>2.3329010000000001</v>
      </c>
      <c r="G1289" s="36">
        <v>5.6527459999999996</v>
      </c>
      <c r="H1289" s="36">
        <v>4.0540251400000002</v>
      </c>
      <c r="I1289" s="14">
        <f t="shared" si="307"/>
        <v>0.71717801224396083</v>
      </c>
    </row>
    <row r="1290" spans="1:9" x14ac:dyDescent="0.25">
      <c r="A1290" s="184" t="s">
        <v>229</v>
      </c>
      <c r="B1290" s="4">
        <v>39.614564000000001</v>
      </c>
      <c r="C1290" s="7">
        <v>41.095337000000001</v>
      </c>
      <c r="D1290" s="7">
        <v>37.134395509999997</v>
      </c>
      <c r="E1290" s="14">
        <f t="shared" si="306"/>
        <v>0.90361579246813328</v>
      </c>
      <c r="F1290" s="35">
        <v>6.706747</v>
      </c>
      <c r="G1290" s="36">
        <v>9.5042059999999999</v>
      </c>
      <c r="H1290" s="36">
        <v>5.5655761199999993</v>
      </c>
      <c r="I1290" s="14">
        <f t="shared" si="307"/>
        <v>0.58559085524871823</v>
      </c>
    </row>
    <row r="1291" spans="1:9" x14ac:dyDescent="0.25">
      <c r="A1291" s="184" t="s">
        <v>198</v>
      </c>
      <c r="B1291" s="4">
        <v>4620.8759460000001</v>
      </c>
      <c r="C1291" s="7">
        <v>4620.5821990000004</v>
      </c>
      <c r="D1291" s="7">
        <v>3899.8710236900001</v>
      </c>
      <c r="E1291" s="14">
        <f t="shared" si="306"/>
        <v>0.84402156605590117</v>
      </c>
      <c r="F1291" s="35">
        <v>345.07249999999999</v>
      </c>
      <c r="G1291" s="36">
        <v>345.61624699999993</v>
      </c>
      <c r="H1291" s="36">
        <v>162.50994001999993</v>
      </c>
      <c r="I1291" s="14">
        <f t="shared" si="307"/>
        <v>0.47020341616058337</v>
      </c>
    </row>
    <row r="1292" spans="1:9" x14ac:dyDescent="0.25">
      <c r="A1292" s="184" t="s">
        <v>293</v>
      </c>
      <c r="B1292" s="5" t="s">
        <v>19</v>
      </c>
      <c r="C1292" s="6" t="s">
        <v>19</v>
      </c>
      <c r="D1292" s="6" t="s">
        <v>19</v>
      </c>
      <c r="E1292" s="14" t="s">
        <v>19</v>
      </c>
      <c r="F1292" s="35">
        <v>1614.7735170000001</v>
      </c>
      <c r="G1292" s="36">
        <v>1614.5235170000001</v>
      </c>
      <c r="H1292" s="36">
        <v>1603.9453907300001</v>
      </c>
      <c r="I1292" s="14">
        <f t="shared" si="307"/>
        <v>0.99344814358006039</v>
      </c>
    </row>
    <row r="1293" spans="1:9" x14ac:dyDescent="0.25">
      <c r="A1293" s="184" t="s">
        <v>230</v>
      </c>
      <c r="B1293" s="4">
        <v>16.950521999999999</v>
      </c>
      <c r="C1293" s="7">
        <v>18.733799000000001</v>
      </c>
      <c r="D1293" s="7">
        <v>12.752630029999999</v>
      </c>
      <c r="E1293" s="14">
        <f t="shared" ref="E1293:E1327" si="308">D1293/C1293</f>
        <v>0.68072845395640247</v>
      </c>
      <c r="F1293" s="35">
        <v>23.725235000000001</v>
      </c>
      <c r="G1293" s="36">
        <v>23.725235000000001</v>
      </c>
      <c r="H1293" s="36">
        <v>17.263050939999996</v>
      </c>
      <c r="I1293" s="14">
        <f t="shared" si="307"/>
        <v>0.72762402311294261</v>
      </c>
    </row>
    <row r="1294" spans="1:9" ht="15" customHeight="1" x14ac:dyDescent="0.25">
      <c r="A1294" s="184" t="s">
        <v>283</v>
      </c>
      <c r="B1294" s="5">
        <v>4.3428000000000004</v>
      </c>
      <c r="C1294" s="7">
        <v>4.1528</v>
      </c>
      <c r="D1294" s="7">
        <v>3.2012610300000004</v>
      </c>
      <c r="E1294" s="14">
        <f t="shared" si="308"/>
        <v>0.77086809622423436</v>
      </c>
      <c r="F1294" s="59">
        <v>2.4470000000000001</v>
      </c>
      <c r="G1294" s="60">
        <v>2.637</v>
      </c>
      <c r="H1294" s="60">
        <v>1.7783057999999998</v>
      </c>
      <c r="I1294" s="14">
        <f t="shared" si="307"/>
        <v>0.67436700796359494</v>
      </c>
    </row>
    <row r="1295" spans="1:9" x14ac:dyDescent="0.25">
      <c r="A1295" s="184" t="s">
        <v>231</v>
      </c>
      <c r="B1295" s="4">
        <v>9.0597019999999997</v>
      </c>
      <c r="C1295" s="7">
        <v>10.367051999999999</v>
      </c>
      <c r="D1295" s="7">
        <v>9.7708540500000005</v>
      </c>
      <c r="E1295" s="14">
        <f t="shared" si="308"/>
        <v>0.94249108136044857</v>
      </c>
      <c r="F1295" s="35">
        <v>0.19934499999999999</v>
      </c>
      <c r="G1295" s="36">
        <v>0.49199500000000002</v>
      </c>
      <c r="H1295" s="36">
        <v>0.45562751000000001</v>
      </c>
      <c r="I1295" s="14">
        <f t="shared" si="307"/>
        <v>0.9260815861949816</v>
      </c>
    </row>
    <row r="1296" spans="1:9" x14ac:dyDescent="0.25">
      <c r="A1296" s="184" t="s">
        <v>232</v>
      </c>
      <c r="B1296" s="4">
        <v>1.463379</v>
      </c>
      <c r="C1296" s="7">
        <v>1.6683209999999999</v>
      </c>
      <c r="D1296" s="7">
        <v>1.5640218400000001</v>
      </c>
      <c r="E1296" s="14">
        <f t="shared" si="308"/>
        <v>0.93748255881212317</v>
      </c>
      <c r="F1296" s="59" t="s">
        <v>19</v>
      </c>
      <c r="G1296" s="60" t="s">
        <v>19</v>
      </c>
      <c r="H1296" s="60" t="s">
        <v>19</v>
      </c>
      <c r="I1296" s="14" t="s">
        <v>19</v>
      </c>
    </row>
    <row r="1297" spans="1:9" x14ac:dyDescent="0.25">
      <c r="A1297" s="184" t="s">
        <v>56</v>
      </c>
      <c r="B1297" s="4">
        <v>20.755649999999999</v>
      </c>
      <c r="C1297" s="7">
        <v>20.558983999999999</v>
      </c>
      <c r="D1297" s="7">
        <v>18.242514539999998</v>
      </c>
      <c r="E1297" s="14">
        <f t="shared" si="308"/>
        <v>0.88732568399294443</v>
      </c>
      <c r="F1297" s="35">
        <v>392.74621000000002</v>
      </c>
      <c r="G1297" s="36">
        <v>392.272874</v>
      </c>
      <c r="H1297" s="36">
        <v>380.78230557999996</v>
      </c>
      <c r="I1297" s="14">
        <f t="shared" ref="I1297:I1326" si="309">H1297/G1297</f>
        <v>0.97070771602728756</v>
      </c>
    </row>
    <row r="1298" spans="1:9" x14ac:dyDescent="0.25">
      <c r="A1298" s="184" t="s">
        <v>233</v>
      </c>
      <c r="B1298" s="4">
        <v>7.1596900000000003</v>
      </c>
      <c r="C1298" s="7">
        <v>7.1596900000000003</v>
      </c>
      <c r="D1298" s="7">
        <v>6.4560484700000007</v>
      </c>
      <c r="E1298" s="14">
        <f t="shared" si="308"/>
        <v>0.90172178823384819</v>
      </c>
      <c r="F1298" s="35">
        <v>4.0625</v>
      </c>
      <c r="G1298" s="36">
        <v>4.0625</v>
      </c>
      <c r="H1298" s="36">
        <v>2.5708265499999996</v>
      </c>
      <c r="I1298" s="14">
        <f t="shared" si="309"/>
        <v>0.63281884307692293</v>
      </c>
    </row>
    <row r="1299" spans="1:9" x14ac:dyDescent="0.25">
      <c r="A1299" s="184" t="s">
        <v>288</v>
      </c>
      <c r="B1299" s="4">
        <v>7.6153529999999998</v>
      </c>
      <c r="C1299" s="7">
        <v>7.6153529999999998</v>
      </c>
      <c r="D1299" s="7">
        <v>7.0990017000000005</v>
      </c>
      <c r="E1299" s="14">
        <f t="shared" si="308"/>
        <v>0.93219601245011241</v>
      </c>
      <c r="F1299" s="35">
        <v>0.200293</v>
      </c>
      <c r="G1299" s="36">
        <v>0.200293</v>
      </c>
      <c r="H1299" s="36">
        <v>0.13882855999999999</v>
      </c>
      <c r="I1299" s="14">
        <f t="shared" si="309"/>
        <v>0.69312736840528621</v>
      </c>
    </row>
    <row r="1300" spans="1:9" x14ac:dyDescent="0.25">
      <c r="A1300" s="184" t="s">
        <v>289</v>
      </c>
      <c r="B1300" s="4">
        <v>12.784651</v>
      </c>
      <c r="C1300" s="7">
        <v>12.784651</v>
      </c>
      <c r="D1300" s="7">
        <v>12.510877150000001</v>
      </c>
      <c r="E1300" s="14">
        <f t="shared" si="308"/>
        <v>0.97858573925874082</v>
      </c>
      <c r="F1300" s="35">
        <v>3.0137079999999998</v>
      </c>
      <c r="G1300" s="36">
        <v>7.4329330000000002</v>
      </c>
      <c r="H1300" s="36">
        <v>4.9560453000000004</v>
      </c>
      <c r="I1300" s="14">
        <f t="shared" si="309"/>
        <v>0.66676846138664247</v>
      </c>
    </row>
    <row r="1301" spans="1:9" x14ac:dyDescent="0.25">
      <c r="A1301" s="184" t="s">
        <v>236</v>
      </c>
      <c r="B1301" s="4">
        <v>9.3171510000000008</v>
      </c>
      <c r="C1301" s="7">
        <v>9.5921500000000002</v>
      </c>
      <c r="D1301" s="7">
        <v>8.8709601099999986</v>
      </c>
      <c r="E1301" s="14">
        <f t="shared" si="308"/>
        <v>0.92481457337510342</v>
      </c>
      <c r="F1301" s="5">
        <v>2.5</v>
      </c>
      <c r="G1301" s="6">
        <v>9.1765000000000008</v>
      </c>
      <c r="H1301" s="6">
        <v>4.1275574499999994</v>
      </c>
      <c r="I1301" s="14">
        <f t="shared" si="309"/>
        <v>0.44979648558818713</v>
      </c>
    </row>
    <row r="1302" spans="1:9" x14ac:dyDescent="0.25">
      <c r="A1302" s="184" t="s">
        <v>237</v>
      </c>
      <c r="B1302" s="4">
        <v>4.4675200000000004</v>
      </c>
      <c r="C1302" s="7">
        <v>4.5384289999999998</v>
      </c>
      <c r="D1302" s="7">
        <v>3.8215108199999999</v>
      </c>
      <c r="E1302" s="14">
        <f t="shared" si="308"/>
        <v>0.84203384475112419</v>
      </c>
      <c r="F1302" s="35">
        <v>2.7</v>
      </c>
      <c r="G1302" s="36">
        <v>2.381624</v>
      </c>
      <c r="H1302" s="36">
        <v>1.47445648</v>
      </c>
      <c r="I1302" s="14">
        <f t="shared" si="309"/>
        <v>0.61909708669378538</v>
      </c>
    </row>
    <row r="1303" spans="1:9" x14ac:dyDescent="0.25">
      <c r="A1303" s="184" t="s">
        <v>98</v>
      </c>
      <c r="B1303" s="4">
        <v>2.1328260000000001</v>
      </c>
      <c r="C1303" s="7">
        <v>2.1328260000000001</v>
      </c>
      <c r="D1303" s="7">
        <v>1.79101179</v>
      </c>
      <c r="E1303" s="14">
        <f t="shared" si="308"/>
        <v>0.83973647639329219</v>
      </c>
      <c r="F1303" s="59">
        <v>1.2</v>
      </c>
      <c r="G1303" s="60">
        <v>0.66837599999999997</v>
      </c>
      <c r="H1303" s="60">
        <v>0.27680980000000005</v>
      </c>
      <c r="I1303" s="14">
        <f t="shared" si="309"/>
        <v>0.41415281218954608</v>
      </c>
    </row>
    <row r="1304" spans="1:9" x14ac:dyDescent="0.25">
      <c r="A1304" s="184" t="s">
        <v>238</v>
      </c>
      <c r="B1304" s="4">
        <v>12.5564</v>
      </c>
      <c r="C1304" s="7">
        <v>12.30414</v>
      </c>
      <c r="D1304" s="7">
        <v>10.87424667</v>
      </c>
      <c r="E1304" s="14">
        <f t="shared" si="308"/>
        <v>0.88378762514080622</v>
      </c>
      <c r="F1304" s="35">
        <v>4.2336499999999999</v>
      </c>
      <c r="G1304" s="36">
        <v>4.4859099999999996</v>
      </c>
      <c r="H1304" s="36">
        <v>3.63386948</v>
      </c>
      <c r="I1304" s="14">
        <f t="shared" si="309"/>
        <v>0.81006294820894764</v>
      </c>
    </row>
    <row r="1305" spans="1:9" ht="15.75" thickBot="1" x14ac:dyDescent="0.3">
      <c r="A1305" s="185" t="s">
        <v>239</v>
      </c>
      <c r="B1305" s="43">
        <v>7.1837770000000001</v>
      </c>
      <c r="C1305" s="44">
        <v>7.1837770000000001</v>
      </c>
      <c r="D1305" s="44">
        <v>6.70314385</v>
      </c>
      <c r="E1305" s="22">
        <f t="shared" si="308"/>
        <v>0.93309464505927731</v>
      </c>
      <c r="F1305" s="37">
        <v>43.186466000000003</v>
      </c>
      <c r="G1305" s="38">
        <v>47.218840999999998</v>
      </c>
      <c r="H1305" s="38">
        <v>43.176752219999997</v>
      </c>
      <c r="I1305" s="22">
        <f t="shared" si="309"/>
        <v>0.91439669643733945</v>
      </c>
    </row>
    <row r="1306" spans="1:9" x14ac:dyDescent="0.25">
      <c r="A1306" s="183" t="s">
        <v>240</v>
      </c>
      <c r="B1306" s="39">
        <v>4.8720150000000002</v>
      </c>
      <c r="C1306" s="40">
        <v>4.8720150000000002</v>
      </c>
      <c r="D1306" s="40">
        <v>4.4242910999999996</v>
      </c>
      <c r="E1306" s="21">
        <f t="shared" si="308"/>
        <v>0.90810293071757775</v>
      </c>
      <c r="F1306" s="33">
        <v>0.36768499999999998</v>
      </c>
      <c r="G1306" s="34">
        <v>0.36768499999999998</v>
      </c>
      <c r="H1306" s="34">
        <v>0.30150408000000001</v>
      </c>
      <c r="I1306" s="21">
        <f t="shared" si="309"/>
        <v>0.82000647293199347</v>
      </c>
    </row>
    <row r="1307" spans="1:9" x14ac:dyDescent="0.25">
      <c r="A1307" s="184" t="s">
        <v>241</v>
      </c>
      <c r="B1307" s="4">
        <v>6.9094439999999997</v>
      </c>
      <c r="C1307" s="7">
        <v>7.438002</v>
      </c>
      <c r="D1307" s="7">
        <v>6.6290824799999992</v>
      </c>
      <c r="E1307" s="14">
        <f t="shared" si="308"/>
        <v>0.89124505209866833</v>
      </c>
      <c r="F1307" s="5">
        <v>2.0001000000000002</v>
      </c>
      <c r="G1307" s="6">
        <v>2.615472</v>
      </c>
      <c r="H1307" s="6">
        <v>2.2687822299999998</v>
      </c>
      <c r="I1307" s="14">
        <f t="shared" si="309"/>
        <v>0.86744657560853256</v>
      </c>
    </row>
    <row r="1308" spans="1:9" x14ac:dyDescent="0.25">
      <c r="A1308" s="184" t="s">
        <v>242</v>
      </c>
      <c r="B1308" s="4">
        <v>22.861941000000002</v>
      </c>
      <c r="C1308" s="7">
        <v>28.317098000000001</v>
      </c>
      <c r="D1308" s="7">
        <v>28.096001419999997</v>
      </c>
      <c r="E1308" s="14">
        <f t="shared" si="308"/>
        <v>0.99219211728546464</v>
      </c>
      <c r="F1308" s="35">
        <v>41.125042999999998</v>
      </c>
      <c r="G1308" s="36">
        <v>39.387968000000001</v>
      </c>
      <c r="H1308" s="36">
        <v>38.883680159999997</v>
      </c>
      <c r="I1308" s="14">
        <f t="shared" si="309"/>
        <v>0.98719690642584046</v>
      </c>
    </row>
    <row r="1309" spans="1:9" x14ac:dyDescent="0.25">
      <c r="A1309" s="184" t="s">
        <v>277</v>
      </c>
      <c r="B1309" s="4">
        <v>17.118752000000001</v>
      </c>
      <c r="C1309" s="7">
        <v>17.109836999999999</v>
      </c>
      <c r="D1309" s="7">
        <v>13.71916146</v>
      </c>
      <c r="E1309" s="14">
        <f t="shared" si="308"/>
        <v>0.8018288812453328</v>
      </c>
      <c r="F1309" s="35">
        <v>37.010848000000003</v>
      </c>
      <c r="G1309" s="36">
        <v>37.210580999999998</v>
      </c>
      <c r="H1309" s="36">
        <v>31.40558047</v>
      </c>
      <c r="I1309" s="14">
        <f t="shared" si="309"/>
        <v>0.84399597173717877</v>
      </c>
    </row>
    <row r="1310" spans="1:9" x14ac:dyDescent="0.25">
      <c r="A1310" s="184" t="s">
        <v>243</v>
      </c>
      <c r="B1310" s="4">
        <v>4.4555049999999996</v>
      </c>
      <c r="C1310" s="7">
        <v>8.0131599999999992</v>
      </c>
      <c r="D1310" s="7">
        <v>6.3385158700000002</v>
      </c>
      <c r="E1310" s="14">
        <f t="shared" si="308"/>
        <v>0.79101326692590701</v>
      </c>
      <c r="F1310" s="5">
        <v>0.25273600000000002</v>
      </c>
      <c r="G1310" s="6">
        <v>5.5049900000000003</v>
      </c>
      <c r="H1310" s="6">
        <v>5.0742074399999995</v>
      </c>
      <c r="I1310" s="14">
        <f t="shared" si="309"/>
        <v>0.92174689508972751</v>
      </c>
    </row>
    <row r="1311" spans="1:9" x14ac:dyDescent="0.25">
      <c r="A1311" s="184" t="s">
        <v>244</v>
      </c>
      <c r="B1311" s="4">
        <v>62.383422000000003</v>
      </c>
      <c r="C1311" s="7">
        <v>62.310172999999999</v>
      </c>
      <c r="D1311" s="7">
        <v>62.083761779999996</v>
      </c>
      <c r="E1311" s="14">
        <f t="shared" si="308"/>
        <v>0.99636638434626068</v>
      </c>
      <c r="F1311" s="5">
        <v>2.0704099999999999</v>
      </c>
      <c r="G1311" s="6">
        <v>2.3813970000000002</v>
      </c>
      <c r="H1311" s="6">
        <v>2.0189113600000002</v>
      </c>
      <c r="I1311" s="14">
        <f t="shared" si="309"/>
        <v>0.84778445593069951</v>
      </c>
    </row>
    <row r="1312" spans="1:9" x14ac:dyDescent="0.25">
      <c r="A1312" s="184" t="s">
        <v>245</v>
      </c>
      <c r="B1312" s="4">
        <v>3.3769779999999998</v>
      </c>
      <c r="C1312" s="7">
        <v>3.966202</v>
      </c>
      <c r="D1312" s="7">
        <v>3.8394562000000003</v>
      </c>
      <c r="E1312" s="14">
        <f t="shared" si="308"/>
        <v>0.96804353383917419</v>
      </c>
      <c r="F1312" s="35">
        <v>1.658631</v>
      </c>
      <c r="G1312" s="36">
        <v>2.1086309999999999</v>
      </c>
      <c r="H1312" s="36">
        <v>1.51735292</v>
      </c>
      <c r="I1312" s="14">
        <f t="shared" si="309"/>
        <v>0.7195914885060497</v>
      </c>
    </row>
    <row r="1313" spans="1:9" x14ac:dyDescent="0.25">
      <c r="A1313" s="226" t="s">
        <v>246</v>
      </c>
      <c r="B1313" s="4">
        <v>13.696975</v>
      </c>
      <c r="C1313" s="7">
        <v>13.682275000000001</v>
      </c>
      <c r="D1313" s="7">
        <v>10.952745380000001</v>
      </c>
      <c r="E1313" s="14">
        <f t="shared" si="308"/>
        <v>0.80050615705356021</v>
      </c>
      <c r="F1313" s="35">
        <v>0.55002499999999999</v>
      </c>
      <c r="G1313" s="36">
        <v>0.56472500000000003</v>
      </c>
      <c r="H1313" s="36">
        <v>0.38503802000000004</v>
      </c>
      <c r="I1313" s="14">
        <f t="shared" si="309"/>
        <v>0.68181507813537567</v>
      </c>
    </row>
    <row r="1314" spans="1:9" x14ac:dyDescent="0.25">
      <c r="A1314" s="184" t="s">
        <v>247</v>
      </c>
      <c r="B1314" s="4">
        <v>9.8053039999999996</v>
      </c>
      <c r="C1314" s="7">
        <v>10.967769000000001</v>
      </c>
      <c r="D1314" s="7">
        <v>10.19862505</v>
      </c>
      <c r="E1314" s="14">
        <f t="shared" si="308"/>
        <v>0.92987234231501414</v>
      </c>
      <c r="F1314" s="5">
        <v>23.847643999999999</v>
      </c>
      <c r="G1314" s="6">
        <v>24.472529000000002</v>
      </c>
      <c r="H1314" s="6">
        <v>18.222639690000001</v>
      </c>
      <c r="I1314" s="14">
        <f t="shared" si="309"/>
        <v>0.74461612406302591</v>
      </c>
    </row>
    <row r="1315" spans="1:9" x14ac:dyDescent="0.25">
      <c r="A1315" s="227" t="s">
        <v>248</v>
      </c>
      <c r="B1315" s="4">
        <v>4.3254289999999997</v>
      </c>
      <c r="C1315" s="7">
        <v>4.7541859999999998</v>
      </c>
      <c r="D1315" s="7">
        <v>3.97406864</v>
      </c>
      <c r="E1315" s="14">
        <f t="shared" si="308"/>
        <v>0.83590937333962112</v>
      </c>
      <c r="F1315" s="35">
        <v>17.314406999999999</v>
      </c>
      <c r="G1315" s="36">
        <v>17.616987999999999</v>
      </c>
      <c r="H1315" s="36">
        <v>12.210085250000001</v>
      </c>
      <c r="I1315" s="14">
        <f t="shared" si="309"/>
        <v>0.69308585837715286</v>
      </c>
    </row>
    <row r="1316" spans="1:9" x14ac:dyDescent="0.25">
      <c r="A1316" s="227" t="s">
        <v>290</v>
      </c>
      <c r="B1316" s="4">
        <v>52.504841999999996</v>
      </c>
      <c r="C1316" s="7">
        <v>53.590983000000001</v>
      </c>
      <c r="D1316" s="7">
        <v>52.708893830000001</v>
      </c>
      <c r="E1316" s="14">
        <f t="shared" si="308"/>
        <v>0.98354034353129893</v>
      </c>
      <c r="F1316" s="35">
        <v>233.59449599999999</v>
      </c>
      <c r="G1316" s="36">
        <v>247.15405899999999</v>
      </c>
      <c r="H1316" s="36">
        <v>247.07500442</v>
      </c>
      <c r="I1316" s="14">
        <f t="shared" si="309"/>
        <v>0.99968014047465026</v>
      </c>
    </row>
    <row r="1317" spans="1:9" x14ac:dyDescent="0.25">
      <c r="A1317" s="184" t="s">
        <v>249</v>
      </c>
      <c r="B1317" s="4">
        <v>18.655569</v>
      </c>
      <c r="C1317" s="7">
        <v>18.652607</v>
      </c>
      <c r="D1317" s="7">
        <v>17.563455260000001</v>
      </c>
      <c r="E1317" s="14">
        <f t="shared" si="308"/>
        <v>0.94160860516709555</v>
      </c>
      <c r="F1317" s="35">
        <v>10.669945999999999</v>
      </c>
      <c r="G1317" s="36">
        <v>10.672908</v>
      </c>
      <c r="H1317" s="36">
        <v>10.534198960000001</v>
      </c>
      <c r="I1317" s="14">
        <f t="shared" si="309"/>
        <v>0.98700363199982621</v>
      </c>
    </row>
    <row r="1318" spans="1:9" x14ac:dyDescent="0.25">
      <c r="A1318" s="184" t="s">
        <v>250</v>
      </c>
      <c r="B1318" s="4">
        <v>2.869132</v>
      </c>
      <c r="C1318" s="7">
        <v>2.915044</v>
      </c>
      <c r="D1318" s="7">
        <v>2.3461149199999998</v>
      </c>
      <c r="E1318" s="14">
        <f t="shared" si="308"/>
        <v>0.80483001971839874</v>
      </c>
      <c r="F1318" s="59">
        <v>0.05</v>
      </c>
      <c r="G1318" s="60">
        <v>5.1221000000000003E-2</v>
      </c>
      <c r="H1318" s="60">
        <v>5.0687510000000005E-2</v>
      </c>
      <c r="I1318" s="14">
        <f t="shared" si="309"/>
        <v>0.98958454540130025</v>
      </c>
    </row>
    <row r="1319" spans="1:9" x14ac:dyDescent="0.25">
      <c r="A1319" s="184" t="s">
        <v>251</v>
      </c>
      <c r="B1319" s="4">
        <v>49.964652999999998</v>
      </c>
      <c r="C1319" s="7">
        <v>50.864652999999997</v>
      </c>
      <c r="D1319" s="7">
        <v>47.256370840000002</v>
      </c>
      <c r="E1319" s="14">
        <f t="shared" si="308"/>
        <v>0.92906110732732228</v>
      </c>
      <c r="F1319" s="35">
        <v>33.881103000000003</v>
      </c>
      <c r="G1319" s="36">
        <v>33.881103000000003</v>
      </c>
      <c r="H1319" s="36">
        <v>6.1937729000000008</v>
      </c>
      <c r="I1319" s="14">
        <f t="shared" si="309"/>
        <v>0.18280906911442643</v>
      </c>
    </row>
    <row r="1320" spans="1:9" x14ac:dyDescent="0.25">
      <c r="A1320" s="184" t="s">
        <v>291</v>
      </c>
      <c r="B1320" s="5">
        <v>2.9260830000000002</v>
      </c>
      <c r="C1320" s="6">
        <v>2.606325</v>
      </c>
      <c r="D1320" s="6">
        <v>2.0477685700000001</v>
      </c>
      <c r="E1320" s="14">
        <f t="shared" si="308"/>
        <v>0.78569194939234366</v>
      </c>
      <c r="F1320" s="59">
        <v>2.0739169999999998</v>
      </c>
      <c r="G1320" s="60">
        <v>1.698917</v>
      </c>
      <c r="H1320" s="60">
        <v>1.2443519999999999</v>
      </c>
      <c r="I1320" s="14">
        <f t="shared" si="309"/>
        <v>0.73243837103284026</v>
      </c>
    </row>
    <row r="1321" spans="1:9" x14ac:dyDescent="0.25">
      <c r="A1321" s="184" t="s">
        <v>292</v>
      </c>
      <c r="B1321" s="5">
        <v>3.0764999999999998</v>
      </c>
      <c r="C1321" s="6">
        <v>3.0764999999999998</v>
      </c>
      <c r="D1321" s="6">
        <v>0</v>
      </c>
      <c r="E1321" s="14">
        <f t="shared" si="308"/>
        <v>0</v>
      </c>
      <c r="F1321" s="59">
        <v>0.32350000000000001</v>
      </c>
      <c r="G1321" s="60">
        <v>0.32350000000000001</v>
      </c>
      <c r="H1321" s="60">
        <v>0</v>
      </c>
      <c r="I1321" s="14">
        <f t="shared" si="309"/>
        <v>0</v>
      </c>
    </row>
    <row r="1322" spans="1:9" x14ac:dyDescent="0.25">
      <c r="A1322" s="184" t="s">
        <v>252</v>
      </c>
      <c r="B1322" s="4">
        <v>86.938258000000005</v>
      </c>
      <c r="C1322" s="7">
        <v>94.804005000000004</v>
      </c>
      <c r="D1322" s="7">
        <v>88.082594139999998</v>
      </c>
      <c r="E1322" s="14">
        <f t="shared" si="308"/>
        <v>0.92910203677576697</v>
      </c>
      <c r="F1322" s="35">
        <v>5.7386080000000002</v>
      </c>
      <c r="G1322" s="36">
        <v>5.7386080000000002</v>
      </c>
      <c r="H1322" s="36">
        <v>1.7122498799999999</v>
      </c>
      <c r="I1322" s="14">
        <f t="shared" si="309"/>
        <v>0.29837373105115383</v>
      </c>
    </row>
    <row r="1323" spans="1:9" x14ac:dyDescent="0.25">
      <c r="A1323" s="184" t="s">
        <v>253</v>
      </c>
      <c r="B1323" s="4">
        <v>290.51776000000001</v>
      </c>
      <c r="C1323" s="7">
        <v>290.51776000000001</v>
      </c>
      <c r="D1323" s="7">
        <v>277.87400831999997</v>
      </c>
      <c r="E1323" s="14">
        <f t="shared" si="308"/>
        <v>0.95647855855697073</v>
      </c>
      <c r="F1323" s="35">
        <v>60.01</v>
      </c>
      <c r="G1323" s="36">
        <v>62.352682999999999</v>
      </c>
      <c r="H1323" s="36">
        <v>31.938632349999999</v>
      </c>
      <c r="I1323" s="14">
        <f t="shared" si="309"/>
        <v>0.51222546991281837</v>
      </c>
    </row>
    <row r="1324" spans="1:9" x14ac:dyDescent="0.25">
      <c r="A1324" s="184" t="s">
        <v>299</v>
      </c>
      <c r="B1324" s="4">
        <v>9.6818340000000003</v>
      </c>
      <c r="C1324" s="7">
        <v>9.6244300000000003</v>
      </c>
      <c r="D1324" s="7">
        <v>8.4551443700000011</v>
      </c>
      <c r="E1324" s="14">
        <f t="shared" si="308"/>
        <v>0.87850858388496778</v>
      </c>
      <c r="F1324" s="35">
        <v>0.22849900000000001</v>
      </c>
      <c r="G1324" s="36">
        <v>1.485903</v>
      </c>
      <c r="H1324" s="36">
        <v>1.2420148</v>
      </c>
      <c r="I1324" s="14">
        <f t="shared" si="309"/>
        <v>0.83586532902888011</v>
      </c>
    </row>
    <row r="1325" spans="1:9" x14ac:dyDescent="0.25">
      <c r="A1325" s="184" t="s">
        <v>255</v>
      </c>
      <c r="B1325" s="4">
        <v>28.626643999999999</v>
      </c>
      <c r="C1325" s="7">
        <v>29.989664999999999</v>
      </c>
      <c r="D1325" s="7">
        <v>29.836717450000002</v>
      </c>
      <c r="E1325" s="14">
        <f t="shared" si="308"/>
        <v>0.994899991380364</v>
      </c>
      <c r="F1325" s="35">
        <v>0.97</v>
      </c>
      <c r="G1325" s="36">
        <v>1.0069790000000001</v>
      </c>
      <c r="H1325" s="36">
        <v>0.54741743000000009</v>
      </c>
      <c r="I1325" s="14">
        <f t="shared" si="309"/>
        <v>0.54362348172106867</v>
      </c>
    </row>
    <row r="1326" spans="1:9" x14ac:dyDescent="0.25">
      <c r="A1326" s="184" t="s">
        <v>256</v>
      </c>
      <c r="B1326" s="4">
        <v>106.18210000000001</v>
      </c>
      <c r="C1326" s="7">
        <v>110.97875999999999</v>
      </c>
      <c r="D1326" s="7">
        <v>95.189959189999996</v>
      </c>
      <c r="E1326" s="14">
        <f t="shared" si="308"/>
        <v>0.85773132795861118</v>
      </c>
      <c r="F1326" s="35">
        <v>7.210534</v>
      </c>
      <c r="G1326" s="36">
        <v>10.348350999999999</v>
      </c>
      <c r="H1326" s="36">
        <v>5.8268101800000007</v>
      </c>
      <c r="I1326" s="14">
        <f t="shared" si="309"/>
        <v>0.56306653881376856</v>
      </c>
    </row>
    <row r="1327" spans="1:9" ht="15.75" thickBot="1" x14ac:dyDescent="0.3">
      <c r="A1327" s="185" t="s">
        <v>76</v>
      </c>
      <c r="B1327" s="43">
        <v>0.48679899999999998</v>
      </c>
      <c r="C1327" s="44">
        <v>0.48679899999999998</v>
      </c>
      <c r="D1327" s="44">
        <v>0.43416318999999998</v>
      </c>
      <c r="E1327" s="22">
        <f t="shared" si="308"/>
        <v>0.89187362751361443</v>
      </c>
      <c r="F1327" s="228">
        <v>0.4</v>
      </c>
      <c r="G1327" s="229">
        <v>0.4</v>
      </c>
      <c r="H1327" s="229">
        <v>0</v>
      </c>
      <c r="I1327" s="22">
        <f>H1327/G1327</f>
        <v>0</v>
      </c>
    </row>
    <row r="1328" spans="1:9" ht="15.75" thickBot="1" x14ac:dyDescent="0.3">
      <c r="A1328" s="220" t="s">
        <v>286</v>
      </c>
      <c r="B1328" s="221">
        <f>SUM(B1329:B1344)</f>
        <v>989.77857800000004</v>
      </c>
      <c r="C1328" s="222">
        <f t="shared" ref="C1328:D1328" si="310">SUM(C1329:C1344)</f>
        <v>1046.202231</v>
      </c>
      <c r="D1328" s="222">
        <f t="shared" si="310"/>
        <v>869.40950948999989</v>
      </c>
      <c r="E1328" s="223">
        <f>D1328/C1328</f>
        <v>0.83101477298417259</v>
      </c>
      <c r="F1328" s="224">
        <f>SUM(F1329:F1344)</f>
        <v>834.32792599999993</v>
      </c>
      <c r="G1328" s="225">
        <f t="shared" ref="G1328:H1328" si="311">SUM(G1329:G1344)</f>
        <v>1034.1965950000001</v>
      </c>
      <c r="H1328" s="225">
        <f t="shared" si="311"/>
        <v>772.44699247999995</v>
      </c>
      <c r="I1328" s="223">
        <f>H1328/G1328</f>
        <v>0.74690537197137052</v>
      </c>
    </row>
    <row r="1329" spans="1:9" x14ac:dyDescent="0.25">
      <c r="A1329" s="174" t="s">
        <v>269</v>
      </c>
      <c r="B1329" s="45">
        <v>207.332617</v>
      </c>
      <c r="C1329" s="46">
        <v>206.717759</v>
      </c>
      <c r="D1329" s="46">
        <v>174.96969063</v>
      </c>
      <c r="E1329" s="56">
        <f t="shared" ref="E1329:E1344" si="312">D1329/C1329</f>
        <v>0.8464182829594239</v>
      </c>
      <c r="F1329" s="191">
        <v>28.183817999999999</v>
      </c>
      <c r="G1329" s="192">
        <v>28.798676</v>
      </c>
      <c r="H1329" s="192">
        <v>20.08509085</v>
      </c>
      <c r="I1329" s="193">
        <f t="shared" ref="I1329" si="313">H1329/G1329</f>
        <v>0.69743105030245145</v>
      </c>
    </row>
    <row r="1330" spans="1:9" x14ac:dyDescent="0.25">
      <c r="A1330" s="174" t="s">
        <v>257</v>
      </c>
      <c r="B1330" s="45">
        <v>54.095967000000002</v>
      </c>
      <c r="C1330" s="46">
        <v>56.344833999999999</v>
      </c>
      <c r="D1330" s="46">
        <v>49.789787480000001</v>
      </c>
      <c r="E1330" s="53">
        <f t="shared" si="312"/>
        <v>0.88366197831020321</v>
      </c>
      <c r="F1330" s="191">
        <v>29.9832</v>
      </c>
      <c r="G1330" s="192">
        <v>30.543832999999999</v>
      </c>
      <c r="H1330" s="192">
        <v>26.020262709999997</v>
      </c>
      <c r="I1330" s="193">
        <f>H1330/G1330</f>
        <v>0.851899062897574</v>
      </c>
    </row>
    <row r="1331" spans="1:9" x14ac:dyDescent="0.25">
      <c r="A1331" s="169" t="s">
        <v>50</v>
      </c>
      <c r="B1331" s="4">
        <v>0.89079900000000001</v>
      </c>
      <c r="C1331" s="7">
        <v>1.0807990000000001</v>
      </c>
      <c r="D1331" s="7">
        <v>0.50040465000000001</v>
      </c>
      <c r="E1331" s="53">
        <f t="shared" si="312"/>
        <v>0.46299510824861972</v>
      </c>
      <c r="F1331" s="59" t="s">
        <v>19</v>
      </c>
      <c r="G1331" s="60" t="s">
        <v>19</v>
      </c>
      <c r="H1331" s="60" t="s">
        <v>19</v>
      </c>
      <c r="I1331" s="14" t="s">
        <v>19</v>
      </c>
    </row>
    <row r="1332" spans="1:9" x14ac:dyDescent="0.25">
      <c r="A1332" s="169" t="s">
        <v>258</v>
      </c>
      <c r="B1332" s="4">
        <v>37.399543000000001</v>
      </c>
      <c r="C1332" s="7">
        <v>37.399543000000001</v>
      </c>
      <c r="D1332" s="7">
        <v>31.482226259999997</v>
      </c>
      <c r="E1332" s="53">
        <f t="shared" si="312"/>
        <v>0.8417810415490905</v>
      </c>
      <c r="F1332" s="35">
        <v>16.561254999999999</v>
      </c>
      <c r="G1332" s="36">
        <v>16.425353999999999</v>
      </c>
      <c r="H1332" s="36">
        <v>7.1019552199999998</v>
      </c>
      <c r="I1332" s="14">
        <f t="shared" ref="I1332:I1335" si="314">H1332/G1332</f>
        <v>0.43237760476882264</v>
      </c>
    </row>
    <row r="1333" spans="1:9" x14ac:dyDescent="0.25">
      <c r="A1333" s="169" t="s">
        <v>54</v>
      </c>
      <c r="B1333" s="4">
        <v>133.813106</v>
      </c>
      <c r="C1333" s="7">
        <v>144.82593299999999</v>
      </c>
      <c r="D1333" s="7">
        <v>109.80040104000001</v>
      </c>
      <c r="E1333" s="53">
        <f t="shared" si="312"/>
        <v>0.75815428055968415</v>
      </c>
      <c r="F1333" s="35">
        <v>187.75339299999999</v>
      </c>
      <c r="G1333" s="36">
        <v>190.877476</v>
      </c>
      <c r="H1333" s="36">
        <v>132.60882506999999</v>
      </c>
      <c r="I1333" s="14">
        <f t="shared" si="314"/>
        <v>0.69473270418768529</v>
      </c>
    </row>
    <row r="1334" spans="1:9" x14ac:dyDescent="0.25">
      <c r="A1334" s="169" t="s">
        <v>259</v>
      </c>
      <c r="B1334" s="4">
        <v>8.4538960000000003</v>
      </c>
      <c r="C1334" s="7">
        <v>7.9825730000000004</v>
      </c>
      <c r="D1334" s="7">
        <v>6.0044603700000003</v>
      </c>
      <c r="E1334" s="53">
        <f t="shared" si="312"/>
        <v>0.75219611145428922</v>
      </c>
      <c r="F1334" s="35">
        <v>77.292663000000005</v>
      </c>
      <c r="G1334" s="36">
        <v>103.859003</v>
      </c>
      <c r="H1334" s="36">
        <v>80.385541779999997</v>
      </c>
      <c r="I1334" s="14">
        <f t="shared" si="314"/>
        <v>0.77398722747222981</v>
      </c>
    </row>
    <row r="1335" spans="1:9" x14ac:dyDescent="0.25">
      <c r="A1335" s="169" t="s">
        <v>260</v>
      </c>
      <c r="B1335" s="25">
        <v>1.3389340000000001</v>
      </c>
      <c r="C1335" s="26">
        <v>1.8389310000000001</v>
      </c>
      <c r="D1335" s="26">
        <v>1.0794710600000001</v>
      </c>
      <c r="E1335" s="53">
        <f t="shared" si="312"/>
        <v>0.58701009445161356</v>
      </c>
      <c r="F1335" s="25">
        <v>0.27900000000000003</v>
      </c>
      <c r="G1335" s="26">
        <v>0.27900000000000003</v>
      </c>
      <c r="H1335" s="26">
        <v>0.22823266</v>
      </c>
      <c r="I1335" s="14">
        <f t="shared" si="314"/>
        <v>0.81803820788530457</v>
      </c>
    </row>
    <row r="1336" spans="1:9" x14ac:dyDescent="0.25">
      <c r="A1336" s="169" t="s">
        <v>270</v>
      </c>
      <c r="B1336" s="25">
        <v>2.9946999999999999</v>
      </c>
      <c r="C1336" s="26">
        <v>2.9946999999999999</v>
      </c>
      <c r="D1336" s="26">
        <v>2.2233088300000001</v>
      </c>
      <c r="E1336" s="53">
        <f t="shared" si="312"/>
        <v>0.74241454235816617</v>
      </c>
      <c r="F1336" s="71" t="s">
        <v>19</v>
      </c>
      <c r="G1336" s="72" t="s">
        <v>19</v>
      </c>
      <c r="H1336" s="72" t="s">
        <v>19</v>
      </c>
      <c r="I1336" s="14" t="s">
        <v>19</v>
      </c>
    </row>
    <row r="1337" spans="1:9" x14ac:dyDescent="0.25">
      <c r="A1337" s="169" t="s">
        <v>271</v>
      </c>
      <c r="B1337" s="25">
        <v>149.72724700000001</v>
      </c>
      <c r="C1337" s="26">
        <v>149.72724700000001</v>
      </c>
      <c r="D1337" s="26">
        <v>91.042133939999999</v>
      </c>
      <c r="E1337" s="53">
        <f t="shared" si="312"/>
        <v>0.608053215190686</v>
      </c>
      <c r="F1337" s="205">
        <v>185.49471199999999</v>
      </c>
      <c r="G1337" s="206">
        <v>185.49471199999999</v>
      </c>
      <c r="H1337" s="206">
        <v>51.782348240000005</v>
      </c>
      <c r="I1337" s="14">
        <f t="shared" ref="I1337:I1344" si="315">H1337/G1337</f>
        <v>0.27915808316950841</v>
      </c>
    </row>
    <row r="1338" spans="1:9" x14ac:dyDescent="0.25">
      <c r="A1338" s="169" t="s">
        <v>261</v>
      </c>
      <c r="B1338" s="4">
        <v>8.1997180000000007</v>
      </c>
      <c r="C1338" s="7">
        <v>7.996048</v>
      </c>
      <c r="D1338" s="7">
        <v>7.4714086200000001</v>
      </c>
      <c r="E1338" s="53">
        <f t="shared" si="312"/>
        <v>0.93438766500651327</v>
      </c>
      <c r="F1338" s="35">
        <v>7.9877840000000004</v>
      </c>
      <c r="G1338" s="36">
        <v>7.7764509999999998</v>
      </c>
      <c r="H1338" s="36">
        <v>7.20253926</v>
      </c>
      <c r="I1338" s="14">
        <f t="shared" si="315"/>
        <v>0.92619875827675124</v>
      </c>
    </row>
    <row r="1339" spans="1:9" x14ac:dyDescent="0.25">
      <c r="A1339" s="169" t="s">
        <v>284</v>
      </c>
      <c r="B1339" s="4">
        <v>62.51</v>
      </c>
      <c r="C1339" s="7">
        <v>85.618446000000006</v>
      </c>
      <c r="D1339" s="7">
        <v>76.888254209999999</v>
      </c>
      <c r="E1339" s="53">
        <f t="shared" si="312"/>
        <v>0.89803375092792492</v>
      </c>
      <c r="F1339" s="35">
        <v>268.41350899999998</v>
      </c>
      <c r="G1339" s="36">
        <v>419.95586100000003</v>
      </c>
      <c r="H1339" s="36">
        <v>410.31214798000002</v>
      </c>
      <c r="I1339" s="14">
        <f t="shared" si="315"/>
        <v>0.97703636520981907</v>
      </c>
    </row>
    <row r="1340" spans="1:9" x14ac:dyDescent="0.25">
      <c r="A1340" s="169" t="s">
        <v>96</v>
      </c>
      <c r="B1340" s="4">
        <v>130.75391200000001</v>
      </c>
      <c r="C1340" s="7">
        <v>157.61120399999999</v>
      </c>
      <c r="D1340" s="7">
        <v>146.64655463999998</v>
      </c>
      <c r="E1340" s="53">
        <f t="shared" si="312"/>
        <v>0.93043229743997125</v>
      </c>
      <c r="F1340" s="35">
        <v>6.4237219999999997</v>
      </c>
      <c r="G1340" s="36">
        <v>9.5664300000000004</v>
      </c>
      <c r="H1340" s="36">
        <v>4.7223977000000001</v>
      </c>
      <c r="I1340" s="14">
        <f t="shared" si="315"/>
        <v>0.49364263366794092</v>
      </c>
    </row>
    <row r="1341" spans="1:9" x14ac:dyDescent="0.25">
      <c r="A1341" s="169" t="s">
        <v>81</v>
      </c>
      <c r="B1341" s="4">
        <v>111.71040000000001</v>
      </c>
      <c r="C1341" s="7">
        <v>110.99039999999999</v>
      </c>
      <c r="D1341" s="7">
        <v>103.27924672</v>
      </c>
      <c r="E1341" s="53">
        <f t="shared" si="312"/>
        <v>0.93052414190776866</v>
      </c>
      <c r="F1341" s="35">
        <v>3.8921999999999999</v>
      </c>
      <c r="G1341" s="36">
        <v>4.6121999999999996</v>
      </c>
      <c r="H1341" s="36">
        <v>3.3063264700000001</v>
      </c>
      <c r="I1341" s="14">
        <f t="shared" si="315"/>
        <v>0.71686537227353553</v>
      </c>
    </row>
    <row r="1342" spans="1:9" x14ac:dyDescent="0.25">
      <c r="A1342" s="169" t="s">
        <v>77</v>
      </c>
      <c r="B1342" s="4">
        <v>27.018794</v>
      </c>
      <c r="C1342" s="7">
        <v>26.891494999999999</v>
      </c>
      <c r="D1342" s="7">
        <v>22.770356960000001</v>
      </c>
      <c r="E1342" s="53">
        <f t="shared" si="312"/>
        <v>0.84674938897967555</v>
      </c>
      <c r="F1342" s="35">
        <v>9.9732059999999993</v>
      </c>
      <c r="G1342" s="36">
        <v>9.9932060000000007</v>
      </c>
      <c r="H1342" s="36">
        <v>8.7864753600000007</v>
      </c>
      <c r="I1342" s="14">
        <f t="shared" si="315"/>
        <v>0.87924489498165059</v>
      </c>
    </row>
    <row r="1343" spans="1:9" x14ac:dyDescent="0.25">
      <c r="A1343" s="169" t="s">
        <v>262</v>
      </c>
      <c r="B1343" s="4">
        <v>4.9959709999999999</v>
      </c>
      <c r="C1343" s="7">
        <v>4.973484</v>
      </c>
      <c r="D1343" s="7">
        <v>4.6899682499999997</v>
      </c>
      <c r="E1343" s="53">
        <f t="shared" si="312"/>
        <v>0.94299453863730132</v>
      </c>
      <c r="F1343" s="35">
        <v>1.4520599999999999</v>
      </c>
      <c r="G1343" s="36">
        <v>1.4745459999999999</v>
      </c>
      <c r="H1343" s="36">
        <v>0.52716555000000009</v>
      </c>
      <c r="I1343" s="14">
        <f t="shared" si="315"/>
        <v>0.35751041337469303</v>
      </c>
    </row>
    <row r="1344" spans="1:9" ht="15.75" thickBot="1" x14ac:dyDescent="0.3">
      <c r="A1344" s="169" t="s">
        <v>263</v>
      </c>
      <c r="B1344" s="41">
        <v>48.542974000000001</v>
      </c>
      <c r="C1344" s="42">
        <v>43.208835000000001</v>
      </c>
      <c r="D1344" s="42">
        <v>40.771835830000001</v>
      </c>
      <c r="E1344" s="54">
        <f t="shared" si="312"/>
        <v>0.94359951685806853</v>
      </c>
      <c r="F1344" s="199">
        <v>10.637404</v>
      </c>
      <c r="G1344" s="200">
        <v>24.539847000000002</v>
      </c>
      <c r="H1344" s="200">
        <v>19.377683630000003</v>
      </c>
      <c r="I1344" s="190">
        <f t="shared" si="315"/>
        <v>0.78964158293244457</v>
      </c>
    </row>
    <row r="1345" spans="1:9" ht="15.75" thickBot="1" x14ac:dyDescent="0.3">
      <c r="A1345" s="27" t="s">
        <v>287</v>
      </c>
      <c r="B1345" s="194">
        <f>SUM(B1346:B1353)</f>
        <v>655.10598700000003</v>
      </c>
      <c r="C1345" s="195">
        <f t="shared" ref="C1345:D1345" si="316">SUM(C1346:C1353)</f>
        <v>657.27392799999996</v>
      </c>
      <c r="D1345" s="195">
        <f t="shared" si="316"/>
        <v>642.08860731000004</v>
      </c>
      <c r="E1345" s="196">
        <f>D1345/C1345</f>
        <v>0.97689651141920864</v>
      </c>
      <c r="F1345" s="198">
        <f>SUM(F1346:F1353)</f>
        <v>2475.9225489999999</v>
      </c>
      <c r="G1345" s="197">
        <f t="shared" ref="G1345:H1345" si="317">SUM(G1346:G1353)</f>
        <v>2481.1106599999998</v>
      </c>
      <c r="H1345" s="197">
        <f t="shared" si="317"/>
        <v>2467.5487786000003</v>
      </c>
      <c r="I1345" s="196">
        <f>H1345/G1345</f>
        <v>0.99453394738951328</v>
      </c>
    </row>
    <row r="1346" spans="1:9" x14ac:dyDescent="0.25">
      <c r="A1346" s="169" t="s">
        <v>264</v>
      </c>
      <c r="B1346" s="45">
        <v>20.573</v>
      </c>
      <c r="C1346" s="46">
        <v>20.518304000000001</v>
      </c>
      <c r="D1346" s="46">
        <v>16.725781340000001</v>
      </c>
      <c r="E1346" s="56">
        <f t="shared" ref="E1346:E1353" si="318">D1346/C1346</f>
        <v>0.81516393070304449</v>
      </c>
      <c r="F1346" s="201">
        <v>1.5</v>
      </c>
      <c r="G1346" s="202">
        <v>1.5546960000000001</v>
      </c>
      <c r="H1346" s="202">
        <v>1.13391993</v>
      </c>
      <c r="I1346" s="193">
        <f t="shared" ref="I1346:I1347" si="319">H1346/G1346</f>
        <v>0.72935154525386314</v>
      </c>
    </row>
    <row r="1347" spans="1:9" x14ac:dyDescent="0.25">
      <c r="A1347" s="169" t="s">
        <v>194</v>
      </c>
      <c r="B1347" s="4">
        <v>6.6068290000000003</v>
      </c>
      <c r="C1347" s="7">
        <v>6.6068290000000003</v>
      </c>
      <c r="D1347" s="7">
        <v>4.3978720599999992</v>
      </c>
      <c r="E1347" s="53">
        <f t="shared" si="318"/>
        <v>0.66565549978665994</v>
      </c>
      <c r="F1347" s="5">
        <v>0.96389400000000003</v>
      </c>
      <c r="G1347" s="6">
        <v>0.96389400000000003</v>
      </c>
      <c r="H1347" s="6">
        <v>7.9509729999999987E-2</v>
      </c>
      <c r="I1347" s="14">
        <f t="shared" si="319"/>
        <v>8.2488043291067265E-2</v>
      </c>
    </row>
    <row r="1348" spans="1:9" x14ac:dyDescent="0.25">
      <c r="A1348" s="169" t="s">
        <v>265</v>
      </c>
      <c r="B1348" s="4">
        <v>24.41047</v>
      </c>
      <c r="C1348" s="7">
        <v>23.54862</v>
      </c>
      <c r="D1348" s="7">
        <v>19.155754560000002</v>
      </c>
      <c r="E1348" s="53">
        <f t="shared" si="318"/>
        <v>0.81345550439898395</v>
      </c>
      <c r="F1348" s="5">
        <v>47.988819999999997</v>
      </c>
      <c r="G1348" s="6">
        <v>50.690956</v>
      </c>
      <c r="H1348" s="6">
        <v>45.477842770000002</v>
      </c>
      <c r="I1348" s="14">
        <f>H1348/G1348</f>
        <v>0.89715890878049331</v>
      </c>
    </row>
    <row r="1349" spans="1:9" x14ac:dyDescent="0.25">
      <c r="A1349" s="176" t="s">
        <v>266</v>
      </c>
      <c r="B1349" s="4">
        <v>9.4709000000000003</v>
      </c>
      <c r="C1349" s="7">
        <v>11.9709</v>
      </c>
      <c r="D1349" s="7">
        <v>9.9891819599999998</v>
      </c>
      <c r="E1349" s="53">
        <f t="shared" si="318"/>
        <v>0.83445538430694433</v>
      </c>
      <c r="F1349" s="5">
        <v>5.5</v>
      </c>
      <c r="G1349" s="6">
        <v>6.2</v>
      </c>
      <c r="H1349" s="6">
        <v>1.6750660600000002</v>
      </c>
      <c r="I1349" s="14">
        <f>H1349/G1349</f>
        <v>0.27017194516129034</v>
      </c>
    </row>
    <row r="1350" spans="1:9" x14ac:dyDescent="0.25">
      <c r="A1350" s="176" t="s">
        <v>272</v>
      </c>
      <c r="B1350" s="4">
        <v>330.5899</v>
      </c>
      <c r="C1350" s="7">
        <v>330.5899</v>
      </c>
      <c r="D1350" s="7">
        <v>329.74239110000002</v>
      </c>
      <c r="E1350" s="53">
        <f t="shared" si="318"/>
        <v>0.99743637388801054</v>
      </c>
      <c r="F1350" s="5">
        <v>1673.1657</v>
      </c>
      <c r="G1350" s="6">
        <v>1673.1657</v>
      </c>
      <c r="H1350" s="6">
        <v>1671.2123861500002</v>
      </c>
      <c r="I1350" s="14">
        <f t="shared" ref="I1350:I1351" si="320">H1350/G1350</f>
        <v>0.99883256401323561</v>
      </c>
    </row>
    <row r="1351" spans="1:9" x14ac:dyDescent="0.25">
      <c r="A1351" s="176" t="s">
        <v>273</v>
      </c>
      <c r="B1351" s="4">
        <v>251.415131</v>
      </c>
      <c r="C1351" s="7">
        <v>251.415131</v>
      </c>
      <c r="D1351" s="7">
        <v>251.415131</v>
      </c>
      <c r="E1351" s="53">
        <f t="shared" si="318"/>
        <v>1</v>
      </c>
      <c r="F1351" s="5">
        <v>743.42366500000003</v>
      </c>
      <c r="G1351" s="6">
        <v>743.42366500000003</v>
      </c>
      <c r="H1351" s="6">
        <v>743.42366500000003</v>
      </c>
      <c r="I1351" s="14">
        <f t="shared" si="320"/>
        <v>1</v>
      </c>
    </row>
    <row r="1352" spans="1:9" x14ac:dyDescent="0.25">
      <c r="A1352" s="177" t="s">
        <v>267</v>
      </c>
      <c r="B1352" s="4">
        <v>6.3026299999999997</v>
      </c>
      <c r="C1352" s="7">
        <v>6.2566819999999996</v>
      </c>
      <c r="D1352" s="7">
        <v>4.93799133</v>
      </c>
      <c r="E1352" s="53">
        <f t="shared" si="318"/>
        <v>0.78923482606275985</v>
      </c>
      <c r="F1352" s="5">
        <v>9.7369999999999998E-2</v>
      </c>
      <c r="G1352" s="6">
        <v>0.143318</v>
      </c>
      <c r="H1352" s="6">
        <v>0.1027488</v>
      </c>
      <c r="I1352" s="14">
        <f>H1352/G1352</f>
        <v>0.7169287877307805</v>
      </c>
    </row>
    <row r="1353" spans="1:9" ht="15.75" thickBot="1" x14ac:dyDescent="0.3">
      <c r="A1353" s="178" t="s">
        <v>268</v>
      </c>
      <c r="B1353" s="43">
        <v>5.7371270000000001</v>
      </c>
      <c r="C1353" s="44">
        <v>6.3675620000000004</v>
      </c>
      <c r="D1353" s="44">
        <v>5.7245039599999998</v>
      </c>
      <c r="E1353" s="55">
        <f t="shared" si="318"/>
        <v>0.89901032137574777</v>
      </c>
      <c r="F1353" s="37">
        <v>3.2831000000000001</v>
      </c>
      <c r="G1353" s="38">
        <v>4.9684309999999998</v>
      </c>
      <c r="H1353" s="38">
        <v>4.4436401600000002</v>
      </c>
      <c r="I1353" s="24">
        <f t="shared" ref="I1353" si="321">H1353/G1353</f>
        <v>0.89437493647390909</v>
      </c>
    </row>
    <row r="1354" spans="1:9" x14ac:dyDescent="0.25">
      <c r="A1354" s="254" t="s">
        <v>201</v>
      </c>
      <c r="B1354" s="254"/>
      <c r="C1354" s="254"/>
      <c r="D1354" s="254"/>
      <c r="E1354" s="254"/>
      <c r="F1354" s="254"/>
      <c r="G1354" s="254"/>
      <c r="H1354" s="254"/>
      <c r="I1354" s="254"/>
    </row>
    <row r="1355" spans="1:9" x14ac:dyDescent="0.25">
      <c r="A1355" s="238" t="s">
        <v>203</v>
      </c>
      <c r="B1355" s="239"/>
      <c r="C1355" s="239"/>
      <c r="D1355" s="239"/>
      <c r="E1355" s="239"/>
      <c r="F1355" s="239"/>
      <c r="G1355" s="239"/>
      <c r="H1355" s="239"/>
      <c r="I1355" s="239"/>
    </row>
  </sheetData>
  <mergeCells count="154">
    <mergeCell ref="A1354:I1354"/>
    <mergeCell ref="A1355:I1355"/>
    <mergeCell ref="A1243:I1243"/>
    <mergeCell ref="A1244:I1244"/>
    <mergeCell ref="A1245:I1245"/>
    <mergeCell ref="A1246:I1246"/>
    <mergeCell ref="A1247:I1247"/>
    <mergeCell ref="A1248:I1248"/>
    <mergeCell ref="A1249:I1249"/>
    <mergeCell ref="A1250:I1250"/>
    <mergeCell ref="A1251:A1252"/>
    <mergeCell ref="B1251:E1251"/>
    <mergeCell ref="F1251:I1251"/>
    <mergeCell ref="F1025:I1025"/>
    <mergeCell ref="A1015:I1015"/>
    <mergeCell ref="A1016:I1016"/>
    <mergeCell ref="A904:I904"/>
    <mergeCell ref="A905:I905"/>
    <mergeCell ref="A906:I906"/>
    <mergeCell ref="A907:I907"/>
    <mergeCell ref="A908:I908"/>
    <mergeCell ref="A909:I909"/>
    <mergeCell ref="A910:I910"/>
    <mergeCell ref="A911:I911"/>
    <mergeCell ref="A912:A913"/>
    <mergeCell ref="B912:E912"/>
    <mergeCell ref="F912:I912"/>
    <mergeCell ref="A789:I789"/>
    <mergeCell ref="A790:I790"/>
    <mergeCell ref="A678:I678"/>
    <mergeCell ref="A684:I684"/>
    <mergeCell ref="A685:I685"/>
    <mergeCell ref="A686:A687"/>
    <mergeCell ref="B686:E686"/>
    <mergeCell ref="F686:I686"/>
    <mergeCell ref="A679:I679"/>
    <mergeCell ref="A680:I680"/>
    <mergeCell ref="A681:I681"/>
    <mergeCell ref="A682:I682"/>
    <mergeCell ref="A683:I683"/>
    <mergeCell ref="A676:I676"/>
    <mergeCell ref="A677:I677"/>
    <mergeCell ref="A565:I565"/>
    <mergeCell ref="A571:I571"/>
    <mergeCell ref="A572:I572"/>
    <mergeCell ref="A573:A574"/>
    <mergeCell ref="B573:E573"/>
    <mergeCell ref="F573:I573"/>
    <mergeCell ref="A566:I566"/>
    <mergeCell ref="A567:I567"/>
    <mergeCell ref="A568:I568"/>
    <mergeCell ref="A569:I569"/>
    <mergeCell ref="A570:I570"/>
    <mergeCell ref="A114:I114"/>
    <mergeCell ref="A115:I115"/>
    <mergeCell ref="A116:I116"/>
    <mergeCell ref="A117:I117"/>
    <mergeCell ref="A118:I118"/>
    <mergeCell ref="A225:I225"/>
    <mergeCell ref="A119:I119"/>
    <mergeCell ref="A120:I120"/>
    <mergeCell ref="A121:A122"/>
    <mergeCell ref="B121:E121"/>
    <mergeCell ref="F121:I121"/>
    <mergeCell ref="A224:I224"/>
    <mergeCell ref="A113:I113"/>
    <mergeCell ref="A1:I1"/>
    <mergeCell ref="A2:I2"/>
    <mergeCell ref="A3:I3"/>
    <mergeCell ref="A4:I4"/>
    <mergeCell ref="A5:I5"/>
    <mergeCell ref="A112:I112"/>
    <mergeCell ref="A6:I6"/>
    <mergeCell ref="A7:I7"/>
    <mergeCell ref="A8:A9"/>
    <mergeCell ref="B8:E8"/>
    <mergeCell ref="F8:I8"/>
    <mergeCell ref="A111:I111"/>
    <mergeCell ref="A337:I337"/>
    <mergeCell ref="A338:I338"/>
    <mergeCell ref="A226:I226"/>
    <mergeCell ref="A232:I232"/>
    <mergeCell ref="A233:I233"/>
    <mergeCell ref="A234:A235"/>
    <mergeCell ref="B234:E234"/>
    <mergeCell ref="F234:I234"/>
    <mergeCell ref="A227:I227"/>
    <mergeCell ref="A228:I228"/>
    <mergeCell ref="A229:I229"/>
    <mergeCell ref="A230:I230"/>
    <mergeCell ref="A231:I231"/>
    <mergeCell ref="A450:I450"/>
    <mergeCell ref="A451:I451"/>
    <mergeCell ref="A339:I339"/>
    <mergeCell ref="A345:I345"/>
    <mergeCell ref="A346:I346"/>
    <mergeCell ref="A347:A348"/>
    <mergeCell ref="B347:E347"/>
    <mergeCell ref="F347:I347"/>
    <mergeCell ref="A340:I340"/>
    <mergeCell ref="A341:I341"/>
    <mergeCell ref="A342:I342"/>
    <mergeCell ref="A343:I343"/>
    <mergeCell ref="A344:I344"/>
    <mergeCell ref="A563:I563"/>
    <mergeCell ref="A564:I564"/>
    <mergeCell ref="A452:I452"/>
    <mergeCell ref="A458:I458"/>
    <mergeCell ref="A459:I459"/>
    <mergeCell ref="A460:A461"/>
    <mergeCell ref="B460:E460"/>
    <mergeCell ref="F460:I460"/>
    <mergeCell ref="A453:I453"/>
    <mergeCell ref="A454:I454"/>
    <mergeCell ref="A455:I455"/>
    <mergeCell ref="A456:I456"/>
    <mergeCell ref="A457:I457"/>
    <mergeCell ref="A902:I902"/>
    <mergeCell ref="A903:I903"/>
    <mergeCell ref="A791:I791"/>
    <mergeCell ref="A797:I797"/>
    <mergeCell ref="A798:I798"/>
    <mergeCell ref="A799:A800"/>
    <mergeCell ref="B799:E799"/>
    <mergeCell ref="F799:I799"/>
    <mergeCell ref="A792:I792"/>
    <mergeCell ref="A793:I793"/>
    <mergeCell ref="A794:I794"/>
    <mergeCell ref="A795:I795"/>
    <mergeCell ref="A796:I796"/>
    <mergeCell ref="A1241:I1241"/>
    <mergeCell ref="A1242:I1242"/>
    <mergeCell ref="A1017:I1017"/>
    <mergeCell ref="A1131:I1131"/>
    <mergeCell ref="A1132:I1132"/>
    <mergeCell ref="A1133:I1133"/>
    <mergeCell ref="A1134:I1134"/>
    <mergeCell ref="A1135:I1135"/>
    <mergeCell ref="A1136:I1136"/>
    <mergeCell ref="A1137:I1137"/>
    <mergeCell ref="A1138:A1139"/>
    <mergeCell ref="B1138:E1138"/>
    <mergeCell ref="F1138:I1138"/>
    <mergeCell ref="A1128:I1128"/>
    <mergeCell ref="A1129:I1129"/>
    <mergeCell ref="A1018:I1018"/>
    <mergeCell ref="A1019:I1019"/>
    <mergeCell ref="A1020:I1020"/>
    <mergeCell ref="A1021:I1021"/>
    <mergeCell ref="A1022:I1022"/>
    <mergeCell ref="A1023:I1023"/>
    <mergeCell ref="A1024:I1024"/>
    <mergeCell ref="A1025:A1026"/>
    <mergeCell ref="B1025:E1025"/>
  </mergeCells>
  <printOptions horizontalCentered="1"/>
  <pageMargins left="0.19685039370078741" right="0.19685039370078741" top="0.35433070866141736" bottom="0.35433070866141736" header="0" footer="0"/>
  <pageSetup scale="80" orientation="portrait" r:id="rId1"/>
  <rowBreaks count="11" manualBreakCount="11">
    <brk id="113" max="16383" man="1"/>
    <brk id="226" max="16383" man="1"/>
    <brk id="339" max="16383" man="1"/>
    <brk id="452" max="16383" man="1"/>
    <brk id="565" max="16383" man="1"/>
    <brk id="678" max="16383" man="1"/>
    <brk id="791" max="16383" man="1"/>
    <brk id="904" max="16383" man="1"/>
    <brk id="1017" max="16383" man="1"/>
    <brk id="1130" max="16383" man="1"/>
    <brk id="1243" max="16383" man="1"/>
  </rowBreaks>
  <ignoredErrors>
    <ignoredError sqref="E10:E12 E42 E85 E102 E123:E125 E155 E198 E215 E236:E238 E268 E311 E328 E381 E349:E351 E424 E441 E462:E464 E494 E537 E554 E575:E577 E607 E650 E667 E688:E690 E780 E763 E720 E801:E803 E833 E876 E893 E914:E916 E946 E989 E1006 E1027 E1029 E1059 E1102 E1119 E1140:E1142 E1172 E1215 E1232 E1345 E1328 E1285 E1253 E1255" formula="1"/>
    <ignoredError sqref="E109:E110 E97:E101 E103:E106 E379:E380 I379 I757:I762" evalError="1"/>
    <ignoredError sqref="F102:H10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"/>
  <sheetViews>
    <sheetView view="pageBreakPreview" zoomScaleNormal="100" zoomScaleSheetLayoutView="100" workbookViewId="0">
      <selection activeCell="G104" sqref="G104"/>
    </sheetView>
  </sheetViews>
  <sheetFormatPr baseColWidth="10" defaultRowHeight="15" x14ac:dyDescent="0.25"/>
  <cols>
    <col min="1" max="1" width="33.85546875" style="74" customWidth="1"/>
    <col min="2" max="2" width="10.28515625" style="74" customWidth="1"/>
    <col min="3" max="4" width="11.7109375" style="74" customWidth="1"/>
    <col min="5" max="5" width="10.28515625" style="74" customWidth="1"/>
    <col min="6" max="6" width="11.7109375" style="74" customWidth="1"/>
    <col min="7" max="7" width="11.42578125" style="74" customWidth="1"/>
    <col min="8" max="8" width="4.5703125" style="74" customWidth="1"/>
    <col min="9" max="9" width="31.7109375" style="74" hidden="1" customWidth="1"/>
    <col min="10" max="10" width="7.28515625" style="74" hidden="1" customWidth="1"/>
    <col min="11" max="11" width="7.85546875" style="74" hidden="1" customWidth="1"/>
    <col min="12" max="12" width="11.42578125" style="74" hidden="1" customWidth="1"/>
    <col min="13" max="13" width="3.5703125" style="74" customWidth="1"/>
    <col min="14" max="14" width="41.28515625" style="74" hidden="1" customWidth="1"/>
    <col min="15" max="17" width="11.42578125" style="74" hidden="1" customWidth="1"/>
    <col min="18" max="18" width="32.85546875" style="74" customWidth="1"/>
    <col min="19" max="16384" width="11.42578125" style="74"/>
  </cols>
  <sheetData>
    <row r="1" spans="1:18" s="75" customFormat="1" ht="15.75" customHeight="1" x14ac:dyDescent="0.25">
      <c r="A1" s="257" t="s">
        <v>3</v>
      </c>
      <c r="B1" s="259" t="s">
        <v>4</v>
      </c>
      <c r="C1" s="260"/>
      <c r="D1" s="260"/>
      <c r="E1" s="259" t="s">
        <v>5</v>
      </c>
      <c r="F1" s="260"/>
      <c r="G1" s="261"/>
      <c r="L1" s="75">
        <v>1000000</v>
      </c>
      <c r="Q1" s="75">
        <v>1000000</v>
      </c>
    </row>
    <row r="2" spans="1:18" s="75" customFormat="1" ht="31.5" customHeight="1" thickBot="1" x14ac:dyDescent="0.3">
      <c r="A2" s="258"/>
      <c r="B2" s="76" t="s">
        <v>6</v>
      </c>
      <c r="C2" s="77" t="s">
        <v>7</v>
      </c>
      <c r="D2" s="77" t="s">
        <v>99</v>
      </c>
      <c r="E2" s="78" t="s">
        <v>6</v>
      </c>
      <c r="F2" s="77" t="s">
        <v>7</v>
      </c>
      <c r="G2" s="79" t="s">
        <v>99</v>
      </c>
    </row>
    <row r="3" spans="1:18" s="75" customFormat="1" ht="15.75" customHeight="1" thickBot="1" x14ac:dyDescent="0.3">
      <c r="A3" s="80" t="s">
        <v>11</v>
      </c>
      <c r="B3" s="81">
        <f>SUM(B4:B30)</f>
        <v>5326.801179000001</v>
      </c>
      <c r="C3" s="82">
        <f>SUM(C4:C30)</f>
        <v>5326.801179000001</v>
      </c>
      <c r="D3" s="82">
        <f>SUM(D4:D30)</f>
        <v>282.22488097999997</v>
      </c>
      <c r="E3" s="81">
        <f>SUM(E4:E31)</f>
        <v>3227.6491410000003</v>
      </c>
      <c r="F3" s="82">
        <f>SUM(F4:F31)</f>
        <v>3227.6491410000003</v>
      </c>
      <c r="G3" s="83">
        <f>SUM(G4:G31)</f>
        <v>198.96560912000001</v>
      </c>
      <c r="I3" s="84" t="s">
        <v>100</v>
      </c>
      <c r="J3" s="84" t="s">
        <v>6</v>
      </c>
      <c r="K3" s="84" t="s">
        <v>101</v>
      </c>
      <c r="L3" s="84" t="s">
        <v>8</v>
      </c>
      <c r="N3" s="84" t="s">
        <v>102</v>
      </c>
      <c r="O3" s="84" t="s">
        <v>6</v>
      </c>
      <c r="P3" s="84" t="s">
        <v>101</v>
      </c>
      <c r="Q3" s="84" t="s">
        <v>8</v>
      </c>
    </row>
    <row r="4" spans="1:18" s="75" customFormat="1" ht="15.75" customHeight="1" x14ac:dyDescent="0.25">
      <c r="A4" s="86" t="s">
        <v>12</v>
      </c>
      <c r="B4" s="39">
        <f>J20</f>
        <v>33.616399999999999</v>
      </c>
      <c r="C4" s="40">
        <f>K20</f>
        <v>33.616399999999999</v>
      </c>
      <c r="D4" s="87">
        <f>L20</f>
        <v>1.83136765</v>
      </c>
      <c r="E4" s="88">
        <f>O19</f>
        <v>35.9876</v>
      </c>
      <c r="F4" s="40">
        <f>P19</f>
        <v>35.9876</v>
      </c>
      <c r="G4" s="87">
        <f>Q19</f>
        <v>0.10672888</v>
      </c>
      <c r="I4" s="73" t="s">
        <v>103</v>
      </c>
      <c r="J4" s="85">
        <v>104.1498</v>
      </c>
      <c r="K4" s="85">
        <v>104.1498</v>
      </c>
      <c r="L4" s="85">
        <v>4.9282467499999996</v>
      </c>
      <c r="N4" s="73" t="s">
        <v>103</v>
      </c>
      <c r="O4" s="85">
        <v>19.126000000000001</v>
      </c>
      <c r="P4" s="85">
        <v>19.126000000000001</v>
      </c>
      <c r="Q4" s="85">
        <v>2.0192439999999999E-2</v>
      </c>
      <c r="R4" s="160"/>
    </row>
    <row r="5" spans="1:18" s="75" customFormat="1" ht="15.75" customHeight="1" x14ac:dyDescent="0.25">
      <c r="A5" s="89" t="s">
        <v>13</v>
      </c>
      <c r="B5" s="4">
        <f>J4</f>
        <v>104.1498</v>
      </c>
      <c r="C5" s="7">
        <f>K4</f>
        <v>104.1498</v>
      </c>
      <c r="D5" s="90">
        <f>L4</f>
        <v>4.9282467499999996</v>
      </c>
      <c r="E5" s="91">
        <f>O4</f>
        <v>19.126000000000001</v>
      </c>
      <c r="F5" s="7">
        <f>P4</f>
        <v>19.126000000000001</v>
      </c>
      <c r="G5" s="90">
        <f>Q4</f>
        <v>2.0192439999999999E-2</v>
      </c>
      <c r="I5" s="92" t="s">
        <v>104</v>
      </c>
      <c r="J5" s="85">
        <v>104.298242</v>
      </c>
      <c r="K5" s="85">
        <v>104.298242</v>
      </c>
      <c r="L5" s="85">
        <v>5.6059074800000008</v>
      </c>
      <c r="N5" s="73" t="s">
        <v>104</v>
      </c>
      <c r="O5" s="85">
        <v>3.9833259999999999</v>
      </c>
      <c r="P5" s="85">
        <v>3.9833259999999999</v>
      </c>
      <c r="Q5" s="85">
        <v>8.0250000000000004E-4</v>
      </c>
      <c r="R5" s="160"/>
    </row>
    <row r="6" spans="1:18" s="75" customFormat="1" ht="15.75" customHeight="1" x14ac:dyDescent="0.25">
      <c r="A6" s="89" t="s">
        <v>14</v>
      </c>
      <c r="B6" s="4">
        <f>J9</f>
        <v>35.848700000000001</v>
      </c>
      <c r="C6" s="7">
        <f>K9</f>
        <v>35.848700000000001</v>
      </c>
      <c r="D6" s="90">
        <f>L9</f>
        <v>1.58174047</v>
      </c>
      <c r="E6" s="91">
        <f>O9</f>
        <v>2.18045</v>
      </c>
      <c r="F6" s="7">
        <f>P9</f>
        <v>2.18045</v>
      </c>
      <c r="G6" s="90">
        <f>Q9</f>
        <v>2.4578240000000001E-2</v>
      </c>
      <c r="I6" s="73" t="s">
        <v>105</v>
      </c>
      <c r="J6" s="85">
        <v>242.34583900000001</v>
      </c>
      <c r="K6" s="85">
        <v>242.34583900000001</v>
      </c>
      <c r="L6" s="85">
        <v>13.7574725</v>
      </c>
      <c r="N6" s="73" t="s">
        <v>105</v>
      </c>
      <c r="O6" s="85">
        <v>485.67582700000003</v>
      </c>
      <c r="P6" s="85">
        <v>485.67582700000003</v>
      </c>
      <c r="Q6" s="85">
        <v>3.9619872000000003</v>
      </c>
      <c r="R6" s="160"/>
    </row>
    <row r="7" spans="1:18" s="75" customFormat="1" ht="15.75" customHeight="1" x14ac:dyDescent="0.25">
      <c r="A7" s="89" t="s">
        <v>15</v>
      </c>
      <c r="B7" s="4">
        <f>J5</f>
        <v>104.298242</v>
      </c>
      <c r="C7" s="7">
        <f>K5</f>
        <v>104.298242</v>
      </c>
      <c r="D7" s="90">
        <f>L5</f>
        <v>5.6059074800000008</v>
      </c>
      <c r="E7" s="91">
        <f>O5</f>
        <v>3.9833259999999999</v>
      </c>
      <c r="F7" s="7">
        <f>P5</f>
        <v>3.9833259999999999</v>
      </c>
      <c r="G7" s="90">
        <f>Q5</f>
        <v>8.0250000000000004E-4</v>
      </c>
      <c r="I7" s="73" t="s">
        <v>106</v>
      </c>
      <c r="J7" s="85">
        <v>63.871867999999999</v>
      </c>
      <c r="K7" s="85">
        <v>63.871867999999999</v>
      </c>
      <c r="L7" s="85">
        <v>3.2809678600000001</v>
      </c>
      <c r="N7" s="73" t="s">
        <v>106</v>
      </c>
      <c r="O7" s="85">
        <v>2.1659999999999999</v>
      </c>
      <c r="P7" s="85">
        <v>2.1659999999999999</v>
      </c>
      <c r="Q7" s="85">
        <v>0.17441000000000001</v>
      </c>
      <c r="R7" s="160"/>
    </row>
    <row r="8" spans="1:18" s="75" customFormat="1" ht="15.75" customHeight="1" x14ac:dyDescent="0.25">
      <c r="A8" s="93" t="s">
        <v>78</v>
      </c>
      <c r="B8" s="4">
        <f>J30</f>
        <v>5.3787000000000003</v>
      </c>
      <c r="C8" s="7">
        <f>K30</f>
        <v>5.3787000000000003</v>
      </c>
      <c r="D8" s="90">
        <f>L30</f>
        <v>0.22064432</v>
      </c>
      <c r="E8" s="91">
        <f>O27</f>
        <v>0.40658300000000003</v>
      </c>
      <c r="F8" s="7">
        <f>P27</f>
        <v>0.40658300000000003</v>
      </c>
      <c r="G8" s="90">
        <f>Q27</f>
        <v>4.1885200000000003E-3</v>
      </c>
      <c r="I8" s="73" t="s">
        <v>107</v>
      </c>
      <c r="J8" s="85">
        <v>1394.2363620000001</v>
      </c>
      <c r="K8" s="85">
        <v>1394.2363620000001</v>
      </c>
      <c r="L8" s="85">
        <v>82.939699599999997</v>
      </c>
      <c r="N8" s="73" t="s">
        <v>107</v>
      </c>
      <c r="O8" s="85">
        <v>229.03788900000001</v>
      </c>
      <c r="P8" s="85">
        <v>229.03788900000001</v>
      </c>
      <c r="Q8" s="85">
        <v>14.053467869999999</v>
      </c>
      <c r="R8" s="160"/>
    </row>
    <row r="9" spans="1:18" s="75" customFormat="1" ht="15.75" customHeight="1" x14ac:dyDescent="0.25">
      <c r="A9" s="94" t="s">
        <v>16</v>
      </c>
      <c r="B9" s="4">
        <f>J11</f>
        <v>64.263900000000007</v>
      </c>
      <c r="C9" s="7">
        <f>K11</f>
        <v>64.263900000000007</v>
      </c>
      <c r="D9" s="90">
        <f>L11</f>
        <v>3.5672748300000001</v>
      </c>
      <c r="E9" s="91">
        <f>O11</f>
        <v>95.638023000000004</v>
      </c>
      <c r="F9" s="7">
        <f>P11</f>
        <v>95.638023000000004</v>
      </c>
      <c r="G9" s="90">
        <f>Q11</f>
        <v>21.691908059999999</v>
      </c>
      <c r="I9" s="73" t="s">
        <v>108</v>
      </c>
      <c r="J9" s="85">
        <v>35.848700000000001</v>
      </c>
      <c r="K9" s="85">
        <v>35.848700000000001</v>
      </c>
      <c r="L9" s="85">
        <v>1.58174047</v>
      </c>
      <c r="N9" s="73" t="s">
        <v>108</v>
      </c>
      <c r="O9" s="85">
        <v>2.18045</v>
      </c>
      <c r="P9" s="85">
        <v>2.18045</v>
      </c>
      <c r="Q9" s="85">
        <v>2.4578240000000001E-2</v>
      </c>
      <c r="R9" s="160"/>
    </row>
    <row r="10" spans="1:18" s="75" customFormat="1" ht="15.75" customHeight="1" x14ac:dyDescent="0.25">
      <c r="A10" s="94" t="s">
        <v>79</v>
      </c>
      <c r="B10" s="4">
        <f>J18</f>
        <v>30.123702000000002</v>
      </c>
      <c r="C10" s="7">
        <f>K18</f>
        <v>30.123702000000002</v>
      </c>
      <c r="D10" s="90">
        <f>L18</f>
        <v>1.49800848</v>
      </c>
      <c r="E10" s="91">
        <f>O18</f>
        <v>255.60611800000001</v>
      </c>
      <c r="F10" s="7">
        <f>P18</f>
        <v>255.60611800000001</v>
      </c>
      <c r="G10" s="90">
        <f>Q18</f>
        <v>0.99539895</v>
      </c>
      <c r="I10" s="73" t="s">
        <v>109</v>
      </c>
      <c r="J10" s="85">
        <v>36.215899999999998</v>
      </c>
      <c r="K10" s="85">
        <v>36.215899999999998</v>
      </c>
      <c r="L10" s="85">
        <v>1.78502915</v>
      </c>
      <c r="N10" s="73" t="s">
        <v>109</v>
      </c>
      <c r="O10" s="85">
        <v>1066.1043999999999</v>
      </c>
      <c r="P10" s="85">
        <v>1066.1043999999999</v>
      </c>
      <c r="Q10" s="85">
        <v>124.02108131999999</v>
      </c>
      <c r="R10" s="160"/>
    </row>
    <row r="11" spans="1:18" s="75" customFormat="1" ht="15.75" customHeight="1" x14ac:dyDescent="0.25">
      <c r="A11" s="89" t="s">
        <v>89</v>
      </c>
      <c r="B11" s="4">
        <f>J15</f>
        <v>592.73314800000003</v>
      </c>
      <c r="C11" s="7">
        <f>K15</f>
        <v>592.73314800000003</v>
      </c>
      <c r="D11" s="90">
        <f>L15</f>
        <v>25.874143399999998</v>
      </c>
      <c r="E11" s="91">
        <f>O15</f>
        <v>190.01551599999999</v>
      </c>
      <c r="F11" s="7">
        <f>P15</f>
        <v>190.01551599999999</v>
      </c>
      <c r="G11" s="90">
        <f>Q15</f>
        <v>5.3069399999999996E-3</v>
      </c>
      <c r="I11" s="73" t="s">
        <v>110</v>
      </c>
      <c r="J11" s="85">
        <v>64.263900000000007</v>
      </c>
      <c r="K11" s="85">
        <v>64.263900000000007</v>
      </c>
      <c r="L11" s="85">
        <v>3.5672748300000001</v>
      </c>
      <c r="N11" s="73" t="s">
        <v>110</v>
      </c>
      <c r="O11" s="85">
        <v>95.638023000000004</v>
      </c>
      <c r="P11" s="85">
        <v>95.638023000000004</v>
      </c>
      <c r="Q11" s="85">
        <v>21.691908059999999</v>
      </c>
      <c r="R11" s="160"/>
    </row>
    <row r="12" spans="1:18" s="75" customFormat="1" ht="15.75" customHeight="1" x14ac:dyDescent="0.25">
      <c r="A12" s="94" t="s">
        <v>111</v>
      </c>
      <c r="B12" s="4">
        <f>J8</f>
        <v>1394.2363620000001</v>
      </c>
      <c r="C12" s="7">
        <f>K8</f>
        <v>1394.2363620000001</v>
      </c>
      <c r="D12" s="90">
        <f>L8</f>
        <v>82.939699599999997</v>
      </c>
      <c r="E12" s="91">
        <f>O8</f>
        <v>229.03788900000001</v>
      </c>
      <c r="F12" s="7">
        <f>P8</f>
        <v>229.03788900000001</v>
      </c>
      <c r="G12" s="90">
        <f>Q8</f>
        <v>14.053467869999999</v>
      </c>
      <c r="I12" s="73" t="s">
        <v>112</v>
      </c>
      <c r="J12" s="85">
        <v>1164.6968999999999</v>
      </c>
      <c r="K12" s="85">
        <v>1164.6968999999999</v>
      </c>
      <c r="L12" s="85">
        <v>56.099741039999998</v>
      </c>
      <c r="N12" s="73" t="s">
        <v>112</v>
      </c>
      <c r="O12" s="85">
        <v>376.83350000000002</v>
      </c>
      <c r="P12" s="85">
        <v>376.83350000000002</v>
      </c>
      <c r="Q12" s="85">
        <v>14.168535349999999</v>
      </c>
      <c r="R12" s="160"/>
    </row>
    <row r="13" spans="1:18" s="75" customFormat="1" ht="15.75" customHeight="1" x14ac:dyDescent="0.25">
      <c r="A13" s="95" t="s">
        <v>17</v>
      </c>
      <c r="B13" s="4">
        <f>J29</f>
        <v>3.2172580000000002</v>
      </c>
      <c r="C13" s="7">
        <f>K29</f>
        <v>3.2172580000000002</v>
      </c>
      <c r="D13" s="90">
        <f>L29</f>
        <v>0.17336020999999999</v>
      </c>
      <c r="E13" s="91">
        <f>O26</f>
        <v>0.1048</v>
      </c>
      <c r="F13" s="7">
        <f>P26</f>
        <v>0.1048</v>
      </c>
      <c r="G13" s="90">
        <f>Q26</f>
        <v>0</v>
      </c>
      <c r="I13" s="73" t="s">
        <v>113</v>
      </c>
      <c r="J13" s="85">
        <v>40.099949000000002</v>
      </c>
      <c r="K13" s="85">
        <v>40.099949000000002</v>
      </c>
      <c r="L13" s="85">
        <v>2.1392097900000002</v>
      </c>
      <c r="N13" s="73" t="s">
        <v>113</v>
      </c>
      <c r="O13" s="85">
        <v>5.2686339999999996</v>
      </c>
      <c r="P13" s="85">
        <v>5.2686339999999996</v>
      </c>
      <c r="Q13" s="85">
        <v>0.12256423</v>
      </c>
      <c r="R13" s="160"/>
    </row>
    <row r="14" spans="1:18" s="75" customFormat="1" ht="15.75" customHeight="1" x14ac:dyDescent="0.25">
      <c r="A14" s="95" t="s">
        <v>18</v>
      </c>
      <c r="B14" s="4">
        <f>J25</f>
        <v>7.0593979999999998</v>
      </c>
      <c r="C14" s="7">
        <f>K25</f>
        <v>7.0593979999999998</v>
      </c>
      <c r="D14" s="90">
        <f>L25</f>
        <v>0.26905319999999999</v>
      </c>
      <c r="E14" s="96">
        <f>O24</f>
        <v>0.135494</v>
      </c>
      <c r="F14" s="6">
        <f>P24</f>
        <v>0.135494</v>
      </c>
      <c r="G14" s="97">
        <f>Q24</f>
        <v>1.8459320000000001E-2</v>
      </c>
      <c r="I14" s="73" t="s">
        <v>114</v>
      </c>
      <c r="J14" s="85">
        <v>20.635840999999999</v>
      </c>
      <c r="K14" s="85">
        <v>20.635840999999999</v>
      </c>
      <c r="L14" s="85">
        <v>0.87932076999999997</v>
      </c>
      <c r="N14" s="73" t="s">
        <v>114</v>
      </c>
      <c r="O14" s="85">
        <v>333.91908599999999</v>
      </c>
      <c r="P14" s="85">
        <v>333.91908599999999</v>
      </c>
      <c r="Q14" s="85">
        <v>16.576467040000001</v>
      </c>
      <c r="R14" s="160"/>
    </row>
    <row r="15" spans="1:18" s="75" customFormat="1" ht="15.75" customHeight="1" x14ac:dyDescent="0.25">
      <c r="A15" s="89" t="s">
        <v>20</v>
      </c>
      <c r="B15" s="4">
        <f>J16</f>
        <v>115.891339</v>
      </c>
      <c r="C15" s="7">
        <f>K16</f>
        <v>115.891339</v>
      </c>
      <c r="D15" s="90">
        <f>L16</f>
        <v>4.2067750199999994</v>
      </c>
      <c r="E15" s="96">
        <f>O16</f>
        <v>31.302230999999999</v>
      </c>
      <c r="F15" s="6">
        <f>P16</f>
        <v>31.302230999999999</v>
      </c>
      <c r="G15" s="97">
        <f>Q16</f>
        <v>4.0733529999999997E-2</v>
      </c>
      <c r="I15" s="73" t="s">
        <v>0</v>
      </c>
      <c r="J15" s="85">
        <v>592.73314800000003</v>
      </c>
      <c r="K15" s="85">
        <v>592.73314800000003</v>
      </c>
      <c r="L15" s="85">
        <v>25.874143399999998</v>
      </c>
      <c r="N15" s="73" t="s">
        <v>0</v>
      </c>
      <c r="O15" s="85">
        <v>190.01551599999999</v>
      </c>
      <c r="P15" s="85">
        <v>190.01551599999999</v>
      </c>
      <c r="Q15" s="85">
        <v>5.3069399999999996E-3</v>
      </c>
      <c r="R15" s="160"/>
    </row>
    <row r="16" spans="1:18" s="75" customFormat="1" ht="15.75" customHeight="1" x14ac:dyDescent="0.25">
      <c r="A16" s="89" t="s">
        <v>21</v>
      </c>
      <c r="B16" s="4">
        <f>J10</f>
        <v>36.215899999999998</v>
      </c>
      <c r="C16" s="7">
        <f>K10</f>
        <v>36.215899999999998</v>
      </c>
      <c r="D16" s="90">
        <f>L10</f>
        <v>1.78502915</v>
      </c>
      <c r="E16" s="96">
        <f>O10</f>
        <v>1066.1043999999999</v>
      </c>
      <c r="F16" s="6">
        <f>P10</f>
        <v>1066.1043999999999</v>
      </c>
      <c r="G16" s="97">
        <f>Q10</f>
        <v>124.02108131999999</v>
      </c>
      <c r="I16" s="73" t="s">
        <v>115</v>
      </c>
      <c r="J16" s="85">
        <v>115.891339</v>
      </c>
      <c r="K16" s="85">
        <v>115.891339</v>
      </c>
      <c r="L16" s="85">
        <v>4.2067750199999994</v>
      </c>
      <c r="N16" s="73" t="s">
        <v>115</v>
      </c>
      <c r="O16" s="85">
        <v>31.302230999999999</v>
      </c>
      <c r="P16" s="85">
        <v>31.302230999999999</v>
      </c>
      <c r="Q16" s="85">
        <v>4.0733529999999997E-2</v>
      </c>
      <c r="R16" s="160"/>
    </row>
    <row r="17" spans="1:18" s="75" customFormat="1" ht="15.75" customHeight="1" x14ac:dyDescent="0.25">
      <c r="A17" s="95" t="s">
        <v>22</v>
      </c>
      <c r="B17" s="4">
        <f>J21</f>
        <v>162.929721</v>
      </c>
      <c r="C17" s="7">
        <f>K21</f>
        <v>162.929721</v>
      </c>
      <c r="D17" s="90">
        <f>L21</f>
        <v>9.791955699999999</v>
      </c>
      <c r="E17" s="96">
        <f>O20</f>
        <v>20.74945</v>
      </c>
      <c r="F17" s="6">
        <f>P20</f>
        <v>20.74945</v>
      </c>
      <c r="G17" s="97">
        <f>Q20</f>
        <v>0.49357721000000004</v>
      </c>
      <c r="I17" s="73" t="s">
        <v>116</v>
      </c>
      <c r="J17" s="85">
        <v>760.41640400000006</v>
      </c>
      <c r="K17" s="85">
        <v>760.41640400000006</v>
      </c>
      <c r="L17" s="85">
        <v>46.935997540000002</v>
      </c>
      <c r="N17" s="73" t="s">
        <v>116</v>
      </c>
      <c r="O17" s="85">
        <v>44.613967000000002</v>
      </c>
      <c r="P17" s="85">
        <v>44.613967000000002</v>
      </c>
      <c r="Q17" s="85">
        <v>0.40359278999999998</v>
      </c>
      <c r="R17" s="160"/>
    </row>
    <row r="18" spans="1:18" s="75" customFormat="1" ht="15.75" customHeight="1" x14ac:dyDescent="0.25">
      <c r="A18" s="95" t="s">
        <v>23</v>
      </c>
      <c r="B18" s="4">
        <f>J27</f>
        <v>37.025199999999998</v>
      </c>
      <c r="C18" s="7">
        <f>K27</f>
        <v>37.025199999999998</v>
      </c>
      <c r="D18" s="90">
        <f>L27</f>
        <v>1.5058918999999999</v>
      </c>
      <c r="E18" s="96" t="s">
        <v>19</v>
      </c>
      <c r="F18" s="6" t="s">
        <v>19</v>
      </c>
      <c r="G18" s="97" t="s">
        <v>19</v>
      </c>
      <c r="I18" s="73" t="s">
        <v>117</v>
      </c>
      <c r="J18" s="85">
        <v>30.123702000000002</v>
      </c>
      <c r="K18" s="85">
        <v>30.123702000000002</v>
      </c>
      <c r="L18" s="85">
        <v>1.49800848</v>
      </c>
      <c r="N18" s="73" t="s">
        <v>117</v>
      </c>
      <c r="O18" s="85">
        <v>255.60611800000001</v>
      </c>
      <c r="P18" s="85">
        <v>255.60611800000001</v>
      </c>
      <c r="Q18" s="85">
        <v>0.99539895</v>
      </c>
      <c r="R18" s="160"/>
    </row>
    <row r="19" spans="1:18" s="75" customFormat="1" ht="15.75" customHeight="1" x14ac:dyDescent="0.25">
      <c r="A19" s="89" t="s">
        <v>24</v>
      </c>
      <c r="B19" s="4">
        <f>J6</f>
        <v>242.34583900000001</v>
      </c>
      <c r="C19" s="7">
        <f>K6</f>
        <v>242.34583900000001</v>
      </c>
      <c r="D19" s="90">
        <f>L6</f>
        <v>13.7574725</v>
      </c>
      <c r="E19" s="96">
        <f>O6</f>
        <v>485.67582700000003</v>
      </c>
      <c r="F19" s="6">
        <f>P6</f>
        <v>485.67582700000003</v>
      </c>
      <c r="G19" s="97">
        <f>Q6</f>
        <v>3.9619872000000003</v>
      </c>
      <c r="I19" s="73" t="s">
        <v>118</v>
      </c>
      <c r="J19" s="85">
        <v>3.218744</v>
      </c>
      <c r="K19" s="85">
        <v>3.218744</v>
      </c>
      <c r="L19" s="85">
        <v>0.14173564999999999</v>
      </c>
      <c r="N19" s="73" t="s">
        <v>119</v>
      </c>
      <c r="O19" s="85">
        <v>35.9876</v>
      </c>
      <c r="P19" s="85">
        <v>35.9876</v>
      </c>
      <c r="Q19" s="85">
        <v>0.10672888</v>
      </c>
      <c r="R19" s="160"/>
    </row>
    <row r="20" spans="1:18" s="75" customFormat="1" ht="15.75" customHeight="1" x14ac:dyDescent="0.25">
      <c r="A20" s="95" t="s">
        <v>25</v>
      </c>
      <c r="B20" s="4">
        <f>J23</f>
        <v>6.4889950000000001</v>
      </c>
      <c r="C20" s="7">
        <f>K23</f>
        <v>6.4889950000000001</v>
      </c>
      <c r="D20" s="90">
        <f>L23</f>
        <v>0.37341328000000001</v>
      </c>
      <c r="E20" s="98">
        <f>O22</f>
        <v>0.29299999999999998</v>
      </c>
      <c r="F20" s="60">
        <f>P22</f>
        <v>0.29299999999999998</v>
      </c>
      <c r="G20" s="99">
        <f>Q22</f>
        <v>6.1033700000000003E-3</v>
      </c>
      <c r="I20" s="73" t="s">
        <v>119</v>
      </c>
      <c r="J20" s="85">
        <v>33.616399999999999</v>
      </c>
      <c r="K20" s="85">
        <v>33.616399999999999</v>
      </c>
      <c r="L20" s="85">
        <v>1.83136765</v>
      </c>
      <c r="N20" s="73" t="s">
        <v>120</v>
      </c>
      <c r="O20" s="85">
        <v>20.74945</v>
      </c>
      <c r="P20" s="85">
        <v>20.74945</v>
      </c>
      <c r="Q20" s="85">
        <v>0.49357721000000004</v>
      </c>
      <c r="R20" s="160"/>
    </row>
    <row r="21" spans="1:18" s="75" customFormat="1" ht="15.75" customHeight="1" x14ac:dyDescent="0.25">
      <c r="A21" s="95" t="s">
        <v>26</v>
      </c>
      <c r="B21" s="57">
        <f>J22</f>
        <v>158.12106600000001</v>
      </c>
      <c r="C21" s="58">
        <f>K22</f>
        <v>158.12106600000001</v>
      </c>
      <c r="D21" s="139">
        <f>L22</f>
        <v>8.8470562299999997</v>
      </c>
      <c r="E21" s="140">
        <f>O21</f>
        <v>18.455352000000001</v>
      </c>
      <c r="F21" s="140">
        <f>P21</f>
        <v>18.455352000000001</v>
      </c>
      <c r="G21" s="140">
        <f>Q21</f>
        <v>1.20215516</v>
      </c>
      <c r="I21" s="73" t="s">
        <v>120</v>
      </c>
      <c r="J21" s="85">
        <v>162.929721</v>
      </c>
      <c r="K21" s="85">
        <v>162.929721</v>
      </c>
      <c r="L21" s="85">
        <v>9.791955699999999</v>
      </c>
      <c r="N21" s="73" t="s">
        <v>121</v>
      </c>
      <c r="O21" s="85">
        <v>18.455352000000001</v>
      </c>
      <c r="P21" s="85">
        <v>18.455352000000001</v>
      </c>
      <c r="Q21" s="85">
        <v>1.20215516</v>
      </c>
      <c r="R21" s="160"/>
    </row>
    <row r="22" spans="1:18" s="75" customFormat="1" ht="15.75" customHeight="1" x14ac:dyDescent="0.25">
      <c r="A22" s="89" t="s">
        <v>27</v>
      </c>
      <c r="B22" s="4">
        <f>J7</f>
        <v>63.871867999999999</v>
      </c>
      <c r="C22" s="7">
        <f>K7</f>
        <v>63.871867999999999</v>
      </c>
      <c r="D22" s="90">
        <f>L7</f>
        <v>3.2809678600000001</v>
      </c>
      <c r="E22" s="91">
        <f>O7</f>
        <v>2.1659999999999999</v>
      </c>
      <c r="F22" s="7">
        <f>P7</f>
        <v>2.1659999999999999</v>
      </c>
      <c r="G22" s="90">
        <f>Q7</f>
        <v>0.17441000000000001</v>
      </c>
      <c r="I22" s="73" t="s">
        <v>121</v>
      </c>
      <c r="J22" s="85">
        <v>158.12106600000001</v>
      </c>
      <c r="K22" s="85">
        <v>158.12106600000001</v>
      </c>
      <c r="L22" s="85">
        <v>8.8470562299999997</v>
      </c>
      <c r="N22" s="156" t="s">
        <v>123</v>
      </c>
      <c r="O22" s="158">
        <v>0.29299999999999998</v>
      </c>
      <c r="P22" s="158">
        <v>0.29299999999999998</v>
      </c>
      <c r="Q22" s="158">
        <v>6.1033700000000003E-3</v>
      </c>
      <c r="R22" s="160"/>
    </row>
    <row r="23" spans="1:18" s="75" customFormat="1" ht="15.75" customHeight="1" x14ac:dyDescent="0.25">
      <c r="A23" s="89" t="s">
        <v>28</v>
      </c>
      <c r="B23" s="4">
        <f>J12</f>
        <v>1164.6968999999999</v>
      </c>
      <c r="C23" s="7">
        <f>K12</f>
        <v>1164.6968999999999</v>
      </c>
      <c r="D23" s="90">
        <f>L12</f>
        <v>56.099741039999998</v>
      </c>
      <c r="E23" s="91">
        <f>O12</f>
        <v>376.83350000000002</v>
      </c>
      <c r="F23" s="7">
        <f>P12</f>
        <v>376.83350000000002</v>
      </c>
      <c r="G23" s="90">
        <f>Q12</f>
        <v>14.168535349999999</v>
      </c>
      <c r="I23" s="73" t="s">
        <v>123</v>
      </c>
      <c r="J23" s="85">
        <v>6.4889950000000001</v>
      </c>
      <c r="K23" s="85">
        <v>6.4889950000000001</v>
      </c>
      <c r="L23" s="85">
        <v>0.37341328000000001</v>
      </c>
      <c r="N23" s="73" t="s">
        <v>122</v>
      </c>
      <c r="O23" s="85">
        <v>9.8806949999999993</v>
      </c>
      <c r="P23" s="85">
        <v>9.8806949999999993</v>
      </c>
      <c r="Q23" s="85">
        <v>0.86917747999999995</v>
      </c>
      <c r="R23" s="160"/>
    </row>
    <row r="24" spans="1:18" s="75" customFormat="1" ht="15.75" customHeight="1" x14ac:dyDescent="0.25">
      <c r="A24" s="89" t="s">
        <v>29</v>
      </c>
      <c r="B24" s="4">
        <f>J17</f>
        <v>760.41640400000006</v>
      </c>
      <c r="C24" s="7">
        <f>K17</f>
        <v>760.41640400000006</v>
      </c>
      <c r="D24" s="90">
        <f>L17</f>
        <v>46.935997540000002</v>
      </c>
      <c r="E24" s="91">
        <f>O17</f>
        <v>44.613967000000002</v>
      </c>
      <c r="F24" s="7">
        <f>P17</f>
        <v>44.613967000000002</v>
      </c>
      <c r="G24" s="90">
        <f>Q17</f>
        <v>0.40359278999999998</v>
      </c>
      <c r="I24" s="73" t="s">
        <v>122</v>
      </c>
      <c r="J24" s="85">
        <v>134.130807</v>
      </c>
      <c r="K24" s="85">
        <v>134.130807</v>
      </c>
      <c r="L24" s="85">
        <v>3.7824136299999997</v>
      </c>
      <c r="N24" s="156" t="s">
        <v>126</v>
      </c>
      <c r="O24" s="158">
        <v>0.135494</v>
      </c>
      <c r="P24" s="158">
        <v>0.135494</v>
      </c>
      <c r="Q24" s="158">
        <v>1.8459320000000001E-2</v>
      </c>
      <c r="R24" s="160"/>
    </row>
    <row r="25" spans="1:18" s="75" customFormat="1" ht="15.75" customHeight="1" x14ac:dyDescent="0.25">
      <c r="A25" s="94" t="s">
        <v>128</v>
      </c>
      <c r="B25" s="4">
        <f>J13</f>
        <v>40.099949000000002</v>
      </c>
      <c r="C25" s="7">
        <f>K13</f>
        <v>40.099949000000002</v>
      </c>
      <c r="D25" s="90">
        <f>L13</f>
        <v>2.1392097900000002</v>
      </c>
      <c r="E25" s="91">
        <f>O13</f>
        <v>5.2686339999999996</v>
      </c>
      <c r="F25" s="7">
        <f>P13</f>
        <v>5.2686339999999996</v>
      </c>
      <c r="G25" s="90">
        <f>Q13</f>
        <v>0.12256423</v>
      </c>
      <c r="I25" s="73" t="s">
        <v>126</v>
      </c>
      <c r="J25" s="85">
        <v>7.0593979999999998</v>
      </c>
      <c r="K25" s="85">
        <v>7.0593979999999998</v>
      </c>
      <c r="L25" s="85">
        <v>0.26905319999999999</v>
      </c>
      <c r="N25" s="73" t="s">
        <v>124</v>
      </c>
      <c r="O25" s="85">
        <v>0.16520000000000001</v>
      </c>
      <c r="P25" s="85">
        <v>0.16520000000000001</v>
      </c>
      <c r="Q25" s="85">
        <v>4.1927200000000005E-3</v>
      </c>
      <c r="R25" s="160"/>
    </row>
    <row r="26" spans="1:18" s="75" customFormat="1" ht="15.75" customHeight="1" x14ac:dyDescent="0.25">
      <c r="A26" s="94" t="s">
        <v>206</v>
      </c>
      <c r="B26" s="4">
        <v>2.0699999999999998</v>
      </c>
      <c r="C26" s="7">
        <v>2.0699999999999998</v>
      </c>
      <c r="D26" s="90">
        <v>0</v>
      </c>
      <c r="E26" s="96" t="s">
        <v>19</v>
      </c>
      <c r="F26" s="6" t="s">
        <v>19</v>
      </c>
      <c r="G26" s="97" t="s">
        <v>19</v>
      </c>
      <c r="I26" s="160" t="s">
        <v>209</v>
      </c>
      <c r="J26" s="85">
        <v>2.2999999999999998</v>
      </c>
      <c r="K26" s="85">
        <v>2.2999999999999998</v>
      </c>
      <c r="L26" s="85">
        <v>0</v>
      </c>
      <c r="N26" s="73" t="s">
        <v>125</v>
      </c>
      <c r="O26" s="85">
        <v>0.1048</v>
      </c>
      <c r="P26" s="85">
        <v>0.1048</v>
      </c>
      <c r="Q26" s="85">
        <v>0</v>
      </c>
      <c r="R26" s="160"/>
    </row>
    <row r="27" spans="1:18" s="75" customFormat="1" ht="15.75" customHeight="1" x14ac:dyDescent="0.25">
      <c r="A27" s="89" t="s">
        <v>30</v>
      </c>
      <c r="B27" s="4">
        <f>J19</f>
        <v>3.218744</v>
      </c>
      <c r="C27" s="7">
        <f>K19</f>
        <v>3.218744</v>
      </c>
      <c r="D27" s="90">
        <f>L19</f>
        <v>0.14173564999999999</v>
      </c>
      <c r="E27" s="96" t="s">
        <v>19</v>
      </c>
      <c r="F27" s="6" t="s">
        <v>19</v>
      </c>
      <c r="G27" s="97" t="s">
        <v>19</v>
      </c>
      <c r="I27" s="73" t="s">
        <v>129</v>
      </c>
      <c r="J27" s="85">
        <v>37.025199999999998</v>
      </c>
      <c r="K27" s="85">
        <v>37.025199999999998</v>
      </c>
      <c r="L27" s="85">
        <v>1.5058918999999999</v>
      </c>
      <c r="N27" s="73" t="s">
        <v>127</v>
      </c>
      <c r="O27" s="85">
        <v>0.40658300000000003</v>
      </c>
      <c r="P27" s="85">
        <v>0.40658300000000003</v>
      </c>
      <c r="Q27" s="85">
        <v>4.1885200000000003E-3</v>
      </c>
      <c r="R27" s="160"/>
    </row>
    <row r="28" spans="1:18" s="75" customFormat="1" ht="15.75" customHeight="1" x14ac:dyDescent="0.25">
      <c r="A28" s="95" t="s">
        <v>31</v>
      </c>
      <c r="B28" s="4">
        <f>J28</f>
        <v>3.716996</v>
      </c>
      <c r="C28" s="7">
        <f>K28</f>
        <v>3.716996</v>
      </c>
      <c r="D28" s="90">
        <f>L28</f>
        <v>0.20845453</v>
      </c>
      <c r="E28" s="91">
        <f>O25</f>
        <v>0.16520000000000001</v>
      </c>
      <c r="F28" s="7">
        <f>P25</f>
        <v>0.16520000000000001</v>
      </c>
      <c r="G28" s="90">
        <f>Q25</f>
        <v>4.1927200000000005E-3</v>
      </c>
      <c r="I28" s="73" t="s">
        <v>124</v>
      </c>
      <c r="J28" s="85">
        <v>3.716996</v>
      </c>
      <c r="K28" s="85">
        <v>3.716996</v>
      </c>
      <c r="L28" s="85">
        <v>0.20845453</v>
      </c>
      <c r="R28" s="160"/>
    </row>
    <row r="29" spans="1:18" s="75" customFormat="1" ht="15.75" customHeight="1" x14ac:dyDescent="0.25">
      <c r="A29" s="95" t="s">
        <v>32</v>
      </c>
      <c r="B29" s="4">
        <f>J24</f>
        <v>134.130807</v>
      </c>
      <c r="C29" s="7">
        <f>K24</f>
        <v>134.130807</v>
      </c>
      <c r="D29" s="90">
        <f>L24</f>
        <v>3.7824136299999997</v>
      </c>
      <c r="E29" s="91">
        <f>O23</f>
        <v>9.8806949999999993</v>
      </c>
      <c r="F29" s="7">
        <f>P23</f>
        <v>9.8806949999999993</v>
      </c>
      <c r="G29" s="90">
        <f>Q23</f>
        <v>0.86917747999999995</v>
      </c>
      <c r="I29" s="73" t="s">
        <v>125</v>
      </c>
      <c r="J29" s="85">
        <v>3.2172580000000002</v>
      </c>
      <c r="K29" s="85">
        <v>3.2172580000000002</v>
      </c>
      <c r="L29" s="85">
        <v>0.17336020999999999</v>
      </c>
      <c r="R29" s="160"/>
    </row>
    <row r="30" spans="1:18" s="75" customFormat="1" ht="15.75" customHeight="1" x14ac:dyDescent="0.25">
      <c r="A30" s="89" t="s">
        <v>33</v>
      </c>
      <c r="B30" s="4">
        <f>J14</f>
        <v>20.635840999999999</v>
      </c>
      <c r="C30" s="7">
        <f>K14</f>
        <v>20.635840999999999</v>
      </c>
      <c r="D30" s="90">
        <f>L14</f>
        <v>0.87932076999999997</v>
      </c>
      <c r="E30" s="91">
        <f>O14</f>
        <v>333.91908599999999</v>
      </c>
      <c r="F30" s="7">
        <f>P14</f>
        <v>333.91908599999999</v>
      </c>
      <c r="G30" s="90">
        <f>Q14</f>
        <v>16.576467040000001</v>
      </c>
      <c r="I30" s="73" t="s">
        <v>127</v>
      </c>
      <c r="J30" s="85">
        <v>5.3787000000000003</v>
      </c>
      <c r="K30" s="85">
        <v>5.3787000000000003</v>
      </c>
      <c r="L30" s="85">
        <v>0.22064432</v>
      </c>
      <c r="N30" s="73" t="s">
        <v>130</v>
      </c>
      <c r="O30" s="85">
        <v>5.6376999999999997</v>
      </c>
      <c r="P30" s="85">
        <v>5.6376999999999997</v>
      </c>
      <c r="Q30" s="85">
        <v>1.0967040000000001E-2</v>
      </c>
      <c r="R30" s="160"/>
    </row>
    <row r="31" spans="1:18" s="75" customFormat="1" ht="15.75" customHeight="1" thickBot="1" x14ac:dyDescent="0.3">
      <c r="A31" s="100" t="s">
        <v>135</v>
      </c>
      <c r="B31" s="101">
        <f>J31</f>
        <v>2557.8000000000002</v>
      </c>
      <c r="C31" s="102">
        <f>K31</f>
        <v>2557.8000000000002</v>
      </c>
      <c r="D31" s="103">
        <f>L31</f>
        <v>324.63458025</v>
      </c>
      <c r="E31" s="104" t="s">
        <v>19</v>
      </c>
      <c r="F31" s="105" t="s">
        <v>19</v>
      </c>
      <c r="G31" s="106" t="s">
        <v>19</v>
      </c>
      <c r="I31" s="73" t="s">
        <v>133</v>
      </c>
      <c r="J31" s="85">
        <v>2557.8000000000002</v>
      </c>
      <c r="K31" s="85">
        <v>2557.8000000000002</v>
      </c>
      <c r="L31" s="85">
        <v>324.63458025</v>
      </c>
      <c r="N31" s="73" t="s">
        <v>131</v>
      </c>
      <c r="O31" s="85">
        <v>26.503729</v>
      </c>
      <c r="P31" s="85">
        <v>26.503729</v>
      </c>
      <c r="Q31" s="85">
        <v>4.4675239999999998E-2</v>
      </c>
      <c r="R31" s="160"/>
    </row>
    <row r="32" spans="1:18" s="75" customFormat="1" ht="15.75" customHeight="1" thickBot="1" x14ac:dyDescent="0.3">
      <c r="A32" s="80" t="s">
        <v>137</v>
      </c>
      <c r="B32" s="107">
        <f t="shared" ref="B32:G32" si="0">SUM(B33:B90)</f>
        <v>5816.2104249999993</v>
      </c>
      <c r="C32" s="108">
        <f t="shared" si="0"/>
        <v>5816.2104249999993</v>
      </c>
      <c r="D32" s="109">
        <f t="shared" si="0"/>
        <v>282.14492628999989</v>
      </c>
      <c r="E32" s="110">
        <f t="shared" si="0"/>
        <v>2408.1608509999996</v>
      </c>
      <c r="F32" s="111">
        <f t="shared" si="0"/>
        <v>2408.1608509999996</v>
      </c>
      <c r="G32" s="112">
        <f t="shared" si="0"/>
        <v>6.0460158899999996</v>
      </c>
      <c r="I32" s="74"/>
      <c r="J32" s="85"/>
      <c r="K32" s="85"/>
      <c r="L32" s="85"/>
      <c r="N32" s="73" t="s">
        <v>132</v>
      </c>
      <c r="O32" s="85">
        <v>3.0554999999999999</v>
      </c>
      <c r="P32" s="85">
        <v>3.0554999999999999</v>
      </c>
      <c r="Q32" s="85">
        <v>0</v>
      </c>
      <c r="R32" s="159"/>
    </row>
    <row r="33" spans="1:18" s="75" customFormat="1" ht="18" customHeight="1" x14ac:dyDescent="0.25">
      <c r="A33" s="113" t="s">
        <v>80</v>
      </c>
      <c r="B33" s="39">
        <f>J41</f>
        <v>11.269500000000001</v>
      </c>
      <c r="C33" s="40">
        <f>K41</f>
        <v>11.269500000000001</v>
      </c>
      <c r="D33" s="87">
        <f>L41</f>
        <v>0.56062023999999999</v>
      </c>
      <c r="E33" s="88">
        <f>O37</f>
        <v>0.74550000000000005</v>
      </c>
      <c r="F33" s="40">
        <f>P37</f>
        <v>0.74550000000000005</v>
      </c>
      <c r="G33" s="87">
        <f>Q37</f>
        <v>3.1923899999999998E-3</v>
      </c>
      <c r="I33" s="73" t="s">
        <v>130</v>
      </c>
      <c r="J33" s="85">
        <v>6.5945999999999998</v>
      </c>
      <c r="K33" s="85">
        <v>6.5945999999999998</v>
      </c>
      <c r="L33" s="85">
        <v>4.8752800000000001E-3</v>
      </c>
      <c r="N33" s="73" t="s">
        <v>134</v>
      </c>
      <c r="O33" s="85">
        <v>1.1763110000000001</v>
      </c>
      <c r="P33" s="85">
        <v>1.1763110000000001</v>
      </c>
      <c r="Q33" s="85">
        <v>0</v>
      </c>
      <c r="R33" s="160"/>
    </row>
    <row r="34" spans="1:18" s="75" customFormat="1" ht="15.75" customHeight="1" x14ac:dyDescent="0.25">
      <c r="A34" s="89" t="s">
        <v>35</v>
      </c>
      <c r="B34" s="4">
        <f>J37</f>
        <v>37.831600000000002</v>
      </c>
      <c r="C34" s="7">
        <f>K37</f>
        <v>37.831600000000002</v>
      </c>
      <c r="D34" s="90">
        <f>L37</f>
        <v>0.42546917000000001</v>
      </c>
      <c r="E34" s="91">
        <f>O34</f>
        <v>5.2013999999999996</v>
      </c>
      <c r="F34" s="7">
        <f>P34</f>
        <v>5.2013999999999996</v>
      </c>
      <c r="G34" s="90">
        <f>Q34</f>
        <v>0</v>
      </c>
      <c r="I34" s="73" t="s">
        <v>131</v>
      </c>
      <c r="J34" s="85">
        <v>52.038770999999997</v>
      </c>
      <c r="K34" s="85">
        <v>52.038770999999997</v>
      </c>
      <c r="L34" s="85">
        <v>0.12808971999999999</v>
      </c>
      <c r="N34" s="73" t="s">
        <v>136</v>
      </c>
      <c r="O34" s="85">
        <v>5.2013999999999996</v>
      </c>
      <c r="P34" s="85">
        <v>5.2013999999999996</v>
      </c>
      <c r="Q34" s="85">
        <v>0</v>
      </c>
      <c r="R34" s="160"/>
    </row>
    <row r="35" spans="1:18" s="75" customFormat="1" ht="15.75" customHeight="1" x14ac:dyDescent="0.25">
      <c r="A35" s="89" t="s">
        <v>36</v>
      </c>
      <c r="B35" s="4">
        <f>J75</f>
        <v>42.265599999999999</v>
      </c>
      <c r="C35" s="7">
        <f>K75</f>
        <v>42.265599999999999</v>
      </c>
      <c r="D35" s="90">
        <f>L75</f>
        <v>2.5570262799999997</v>
      </c>
      <c r="E35" s="91">
        <f>O67</f>
        <v>20.238399999999999</v>
      </c>
      <c r="F35" s="7">
        <f>P67</f>
        <v>20.238399999999999</v>
      </c>
      <c r="G35" s="90">
        <f>Q67</f>
        <v>3.1030189999999999E-2</v>
      </c>
      <c r="I35" s="73" t="s">
        <v>132</v>
      </c>
      <c r="J35" s="85">
        <v>21.744499999999999</v>
      </c>
      <c r="K35" s="85">
        <v>21.744499999999999</v>
      </c>
      <c r="L35" s="85">
        <v>0.73865354000000005</v>
      </c>
      <c r="N35" s="73" t="s">
        <v>138</v>
      </c>
      <c r="O35" s="85">
        <v>393.71254399999998</v>
      </c>
      <c r="P35" s="85">
        <v>393.71254399999998</v>
      </c>
      <c r="Q35" s="85">
        <v>0.49791668000000011</v>
      </c>
      <c r="R35" s="160"/>
    </row>
    <row r="36" spans="1:18" s="75" customFormat="1" ht="15.75" customHeight="1" x14ac:dyDescent="0.25">
      <c r="A36" s="89" t="s">
        <v>37</v>
      </c>
      <c r="B36" s="4">
        <f>J62</f>
        <v>8.0916259999999998</v>
      </c>
      <c r="C36" s="7">
        <f>K62</f>
        <v>8.0916259999999998</v>
      </c>
      <c r="D36" s="90">
        <f>L62</f>
        <v>3.771037E-2</v>
      </c>
      <c r="E36" s="91">
        <f>O56</f>
        <v>18.879574000000002</v>
      </c>
      <c r="F36" s="7">
        <f>P56</f>
        <v>18.879574000000002</v>
      </c>
      <c r="G36" s="90">
        <f>Q56</f>
        <v>6.5221699999999999E-3</v>
      </c>
      <c r="I36" s="73" t="s">
        <v>134</v>
      </c>
      <c r="J36" s="85">
        <v>15.561688999999999</v>
      </c>
      <c r="K36" s="85">
        <v>15.561688999999999</v>
      </c>
      <c r="L36" s="85">
        <v>0.9121800699999999</v>
      </c>
      <c r="N36" s="73" t="s">
        <v>139</v>
      </c>
      <c r="O36" s="85">
        <v>15.8317</v>
      </c>
      <c r="P36" s="85">
        <v>15.8317</v>
      </c>
      <c r="Q36" s="85">
        <v>1.8E-3</v>
      </c>
      <c r="R36" s="160"/>
    </row>
    <row r="37" spans="1:18" s="75" customFormat="1" ht="15.75" customHeight="1" x14ac:dyDescent="0.25">
      <c r="A37" s="89" t="s">
        <v>38</v>
      </c>
      <c r="B37" s="4">
        <f>J73</f>
        <v>46.505012000000001</v>
      </c>
      <c r="C37" s="7">
        <f>K73</f>
        <v>46.505012000000001</v>
      </c>
      <c r="D37" s="90">
        <f>L73</f>
        <v>2.0555224499999998</v>
      </c>
      <c r="E37" s="91">
        <f>O66</f>
        <v>92.449787999999998</v>
      </c>
      <c r="F37" s="7">
        <f>P66</f>
        <v>92.449787999999998</v>
      </c>
      <c r="G37" s="90">
        <f>Q66</f>
        <v>0</v>
      </c>
      <c r="I37" s="73" t="s">
        <v>136</v>
      </c>
      <c r="J37" s="85">
        <v>37.831600000000002</v>
      </c>
      <c r="K37" s="85">
        <v>37.831600000000002</v>
      </c>
      <c r="L37" s="85">
        <v>0.42546917000000001</v>
      </c>
      <c r="N37" s="73" t="s">
        <v>140</v>
      </c>
      <c r="O37" s="85">
        <v>0.74550000000000005</v>
      </c>
      <c r="P37" s="85">
        <v>0.74550000000000005</v>
      </c>
      <c r="Q37" s="85">
        <v>3.1923899999999998E-3</v>
      </c>
      <c r="R37" s="160"/>
    </row>
    <row r="38" spans="1:18" s="75" customFormat="1" ht="15.75" customHeight="1" x14ac:dyDescent="0.25">
      <c r="A38" s="89" t="s">
        <v>39</v>
      </c>
      <c r="B38" s="4">
        <f>J33</f>
        <v>6.5945999999999998</v>
      </c>
      <c r="C38" s="7">
        <f>K33</f>
        <v>6.5945999999999998</v>
      </c>
      <c r="D38" s="90">
        <f>L33</f>
        <v>4.8752800000000001E-3</v>
      </c>
      <c r="E38" s="91">
        <f>O30</f>
        <v>5.6376999999999997</v>
      </c>
      <c r="F38" s="7">
        <f>P30</f>
        <v>5.6376999999999997</v>
      </c>
      <c r="G38" s="90">
        <f>Q30</f>
        <v>1.0967040000000001E-2</v>
      </c>
      <c r="I38" s="73" t="s">
        <v>138</v>
      </c>
      <c r="J38" s="85">
        <v>4036.6106799999998</v>
      </c>
      <c r="K38" s="85">
        <v>4036.6106799999998</v>
      </c>
      <c r="L38" s="85">
        <v>238.26079091</v>
      </c>
      <c r="N38" s="73" t="s">
        <v>56</v>
      </c>
      <c r="O38" s="85">
        <v>377.87366700000001</v>
      </c>
      <c r="P38" s="85">
        <v>377.87366700000001</v>
      </c>
      <c r="Q38" s="85">
        <v>0</v>
      </c>
      <c r="R38" s="160"/>
    </row>
    <row r="39" spans="1:18" s="75" customFormat="1" ht="15.75" customHeight="1" x14ac:dyDescent="0.25">
      <c r="A39" s="89" t="s">
        <v>40</v>
      </c>
      <c r="B39" s="4">
        <f>J36</f>
        <v>15.561688999999999</v>
      </c>
      <c r="C39" s="7">
        <f>K36</f>
        <v>15.561688999999999</v>
      </c>
      <c r="D39" s="90">
        <f>L36</f>
        <v>0.9121800699999999</v>
      </c>
      <c r="E39" s="91">
        <f>O33</f>
        <v>1.1763110000000001</v>
      </c>
      <c r="F39" s="7">
        <f>P33</f>
        <v>1.1763110000000001</v>
      </c>
      <c r="G39" s="90">
        <f>Q33</f>
        <v>0</v>
      </c>
      <c r="I39" s="73" t="s">
        <v>139</v>
      </c>
      <c r="J39" s="85">
        <v>12.795199999999999</v>
      </c>
      <c r="K39" s="85">
        <v>12.795199999999999</v>
      </c>
      <c r="L39" s="85">
        <v>5.3901999999999995E-3</v>
      </c>
      <c r="N39" s="73" t="s">
        <v>141</v>
      </c>
      <c r="O39" s="85">
        <v>2.0239989999999999</v>
      </c>
      <c r="P39" s="85">
        <v>2.0239989999999999</v>
      </c>
      <c r="Q39" s="85">
        <v>0</v>
      </c>
      <c r="R39" s="160"/>
    </row>
    <row r="40" spans="1:18" s="75" customFormat="1" ht="15.75" customHeight="1" x14ac:dyDescent="0.25">
      <c r="A40" s="89" t="s">
        <v>41</v>
      </c>
      <c r="B40" s="4">
        <f>J64</f>
        <v>2.4843999999999999</v>
      </c>
      <c r="C40" s="7">
        <f>K64</f>
        <v>2.4843999999999999</v>
      </c>
      <c r="D40" s="90">
        <f>L64</f>
        <v>0.10143422000000001</v>
      </c>
      <c r="E40" s="96" t="s">
        <v>19</v>
      </c>
      <c r="F40" s="6" t="s">
        <v>19</v>
      </c>
      <c r="G40" s="97" t="s">
        <v>19</v>
      </c>
      <c r="I40" s="73" t="s">
        <v>144</v>
      </c>
      <c r="J40" s="85">
        <v>0.2</v>
      </c>
      <c r="K40" s="85">
        <v>0.2</v>
      </c>
      <c r="L40" s="85">
        <v>0</v>
      </c>
      <c r="N40" s="157" t="s">
        <v>151</v>
      </c>
      <c r="O40" s="156">
        <v>0.439</v>
      </c>
      <c r="P40" s="156">
        <v>0.439</v>
      </c>
      <c r="Q40" s="156">
        <v>0</v>
      </c>
      <c r="R40" s="160"/>
    </row>
    <row r="41" spans="1:18" s="75" customFormat="1" ht="15.75" customHeight="1" x14ac:dyDescent="0.25">
      <c r="A41" s="89" t="s">
        <v>42</v>
      </c>
      <c r="B41" s="4">
        <f>J47</f>
        <v>9.1740729999999999</v>
      </c>
      <c r="C41" s="7">
        <f>K47</f>
        <v>9.1740729999999999</v>
      </c>
      <c r="D41" s="90">
        <f>L47</f>
        <v>0.41708203999999999</v>
      </c>
      <c r="E41" s="96">
        <f>O42</f>
        <v>1.574727</v>
      </c>
      <c r="F41" s="6">
        <f>P42</f>
        <v>1.574727</v>
      </c>
      <c r="G41" s="97">
        <f>Q42</f>
        <v>1.31407E-2</v>
      </c>
      <c r="I41" s="73" t="s">
        <v>140</v>
      </c>
      <c r="J41" s="85">
        <v>11.269500000000001</v>
      </c>
      <c r="K41" s="85">
        <v>11.269500000000001</v>
      </c>
      <c r="L41" s="85">
        <v>0.56062023999999999</v>
      </c>
      <c r="N41" s="73" t="s">
        <v>142</v>
      </c>
      <c r="O41" s="85">
        <v>7.657235</v>
      </c>
      <c r="P41" s="85">
        <v>7.657235</v>
      </c>
      <c r="Q41" s="85">
        <v>0</v>
      </c>
      <c r="R41" s="160"/>
    </row>
    <row r="42" spans="1:18" s="75" customFormat="1" ht="15.75" customHeight="1" x14ac:dyDescent="0.25">
      <c r="A42" s="89" t="s">
        <v>43</v>
      </c>
      <c r="B42" s="4">
        <f>J87</f>
        <v>60.356999999999999</v>
      </c>
      <c r="C42" s="7">
        <f>K87</f>
        <v>60.356999999999999</v>
      </c>
      <c r="D42" s="90">
        <f>L87</f>
        <v>2.2124334300000004</v>
      </c>
      <c r="E42" s="96">
        <f>O78</f>
        <v>17.863</v>
      </c>
      <c r="F42" s="6">
        <f>P78</f>
        <v>17.863</v>
      </c>
      <c r="G42" s="97">
        <f>Q78</f>
        <v>3.7300000000000001E-4</v>
      </c>
      <c r="I42" s="73" t="s">
        <v>147</v>
      </c>
      <c r="J42" s="85">
        <v>1.6839999999999999</v>
      </c>
      <c r="K42" s="85">
        <v>1.6839999999999999</v>
      </c>
      <c r="L42" s="85">
        <v>1.6071400000000002E-3</v>
      </c>
      <c r="N42" s="73" t="s">
        <v>143</v>
      </c>
      <c r="O42" s="85">
        <v>1.574727</v>
      </c>
      <c r="P42" s="85">
        <v>1.574727</v>
      </c>
      <c r="Q42" s="85">
        <v>1.31407E-2</v>
      </c>
      <c r="R42" s="160"/>
    </row>
    <row r="43" spans="1:18" s="75" customFormat="1" ht="15.75" customHeight="1" x14ac:dyDescent="0.25">
      <c r="A43" s="89" t="s">
        <v>44</v>
      </c>
      <c r="B43" s="4">
        <f>J35</f>
        <v>21.744499999999999</v>
      </c>
      <c r="C43" s="7">
        <f>K35</f>
        <v>21.744499999999999</v>
      </c>
      <c r="D43" s="90">
        <f>L35</f>
        <v>0.73865354000000005</v>
      </c>
      <c r="E43" s="96">
        <f>O32</f>
        <v>3.0554999999999999</v>
      </c>
      <c r="F43" s="6">
        <f>P32</f>
        <v>3.0554999999999999</v>
      </c>
      <c r="G43" s="97">
        <f>Q32</f>
        <v>0</v>
      </c>
      <c r="I43" s="73" t="s">
        <v>56</v>
      </c>
      <c r="J43" s="85">
        <v>26.862333</v>
      </c>
      <c r="K43" s="85">
        <v>26.862333</v>
      </c>
      <c r="L43" s="85">
        <v>0.52128265000000007</v>
      </c>
      <c r="N43" s="73" t="s">
        <v>145</v>
      </c>
      <c r="O43" s="85">
        <v>1.017112</v>
      </c>
      <c r="P43" s="85">
        <v>1.017112</v>
      </c>
      <c r="Q43" s="85">
        <v>6.3135299999999995E-3</v>
      </c>
      <c r="R43" s="160"/>
    </row>
    <row r="44" spans="1:18" s="75" customFormat="1" ht="15.75" customHeight="1" x14ac:dyDescent="0.25">
      <c r="A44" s="89" t="s">
        <v>45</v>
      </c>
      <c r="B44" s="4">
        <f>J61</f>
        <v>12.471005999999999</v>
      </c>
      <c r="C44" s="7">
        <f>K61</f>
        <v>12.471005999999999</v>
      </c>
      <c r="D44" s="90">
        <f>L61</f>
        <v>0</v>
      </c>
      <c r="E44" s="96">
        <f>O55</f>
        <v>99.520697999999996</v>
      </c>
      <c r="F44" s="6">
        <f>P55</f>
        <v>99.520697999999996</v>
      </c>
      <c r="G44" s="97">
        <f>Q55</f>
        <v>0</v>
      </c>
      <c r="I44" s="73" t="s">
        <v>141</v>
      </c>
      <c r="J44" s="85">
        <v>7.2233419999999997</v>
      </c>
      <c r="K44" s="85">
        <v>7.2233419999999997</v>
      </c>
      <c r="L44" s="85">
        <v>0.14359967000000001</v>
      </c>
      <c r="N44" s="73" t="s">
        <v>146</v>
      </c>
      <c r="O44" s="85">
        <v>23.069849999999999</v>
      </c>
      <c r="P44" s="85">
        <v>23.069849999999999</v>
      </c>
      <c r="Q44" s="85">
        <v>0.1</v>
      </c>
      <c r="R44" s="160"/>
    </row>
    <row r="45" spans="1:18" s="75" customFormat="1" ht="15.75" customHeight="1" x14ac:dyDescent="0.25">
      <c r="A45" s="89" t="s">
        <v>46</v>
      </c>
      <c r="B45" s="4">
        <f>J34</f>
        <v>52.038770999999997</v>
      </c>
      <c r="C45" s="7">
        <f>K34</f>
        <v>52.038770999999997</v>
      </c>
      <c r="D45" s="90">
        <f>L34</f>
        <v>0.12808971999999999</v>
      </c>
      <c r="E45" s="96">
        <f>O31</f>
        <v>26.503729</v>
      </c>
      <c r="F45" s="6">
        <f>P31</f>
        <v>26.503729</v>
      </c>
      <c r="G45" s="97">
        <f>Q31</f>
        <v>4.4675239999999998E-2</v>
      </c>
      <c r="I45" s="73" t="s">
        <v>151</v>
      </c>
      <c r="J45" s="85">
        <v>8.1217000000000006</v>
      </c>
      <c r="K45" s="85">
        <v>8.1217000000000006</v>
      </c>
      <c r="L45" s="85">
        <v>0.39982804</v>
      </c>
      <c r="N45" s="73" t="s">
        <v>148</v>
      </c>
      <c r="O45" s="85">
        <v>4.3112000000000004</v>
      </c>
      <c r="P45" s="85">
        <v>4.3112000000000004</v>
      </c>
      <c r="Q45" s="85">
        <v>0.10117481</v>
      </c>
      <c r="R45" s="160"/>
    </row>
    <row r="46" spans="1:18" s="75" customFormat="1" ht="15.75" customHeight="1" x14ac:dyDescent="0.25">
      <c r="A46" s="89" t="s">
        <v>47</v>
      </c>
      <c r="B46" s="4">
        <f>J45</f>
        <v>8.1217000000000006</v>
      </c>
      <c r="C46" s="7">
        <f>K45</f>
        <v>8.1217000000000006</v>
      </c>
      <c r="D46" s="90">
        <f>L45</f>
        <v>0.39982804</v>
      </c>
      <c r="E46" s="96">
        <f>O40</f>
        <v>0.439</v>
      </c>
      <c r="F46" s="6">
        <f>P40</f>
        <v>0.439</v>
      </c>
      <c r="G46" s="97">
        <f>Q40</f>
        <v>0</v>
      </c>
      <c r="I46" s="73" t="s">
        <v>142</v>
      </c>
      <c r="J46" s="85">
        <v>11.663465</v>
      </c>
      <c r="K46" s="85">
        <v>11.663465</v>
      </c>
      <c r="L46" s="85">
        <v>0.74976547999999998</v>
      </c>
      <c r="N46" s="73" t="s">
        <v>149</v>
      </c>
      <c r="O46" s="85">
        <v>51.475900000000003</v>
      </c>
      <c r="P46" s="85">
        <v>51.475900000000003</v>
      </c>
      <c r="Q46" s="85">
        <v>2.9957000000000001E-2</v>
      </c>
      <c r="R46" s="160"/>
    </row>
    <row r="47" spans="1:18" s="75" customFormat="1" ht="15.75" customHeight="1" x14ac:dyDescent="0.25">
      <c r="A47" s="89" t="s">
        <v>48</v>
      </c>
      <c r="B47" s="4">
        <f t="shared" ref="B47:D48" si="1">J90</f>
        <v>25.426964999999999</v>
      </c>
      <c r="C47" s="7">
        <f t="shared" si="1"/>
        <v>25.426964999999999</v>
      </c>
      <c r="D47" s="90">
        <f t="shared" si="1"/>
        <v>1.89736054</v>
      </c>
      <c r="E47" s="96">
        <f t="shared" ref="E47:G48" si="2">O81</f>
        <v>66.589034999999996</v>
      </c>
      <c r="F47" s="6">
        <f t="shared" si="2"/>
        <v>66.589034999999996</v>
      </c>
      <c r="G47" s="97">
        <f t="shared" si="2"/>
        <v>1.0170674</v>
      </c>
      <c r="I47" s="73" t="s">
        <v>143</v>
      </c>
      <c r="J47" s="85">
        <v>9.1740729999999999</v>
      </c>
      <c r="K47" s="85">
        <v>9.1740729999999999</v>
      </c>
      <c r="L47" s="85">
        <v>0.41708203999999999</v>
      </c>
      <c r="N47" s="73" t="s">
        <v>150</v>
      </c>
      <c r="O47" s="85">
        <v>1.0300590000000001</v>
      </c>
      <c r="P47" s="85">
        <v>1.0300590000000001</v>
      </c>
      <c r="Q47" s="85">
        <v>1.82271E-3</v>
      </c>
      <c r="R47" s="160"/>
    </row>
    <row r="48" spans="1:18" s="75" customFormat="1" ht="15.75" customHeight="1" x14ac:dyDescent="0.25">
      <c r="A48" s="89" t="s">
        <v>49</v>
      </c>
      <c r="B48" s="4">
        <f t="shared" si="1"/>
        <v>13.7944</v>
      </c>
      <c r="C48" s="7">
        <f t="shared" si="1"/>
        <v>13.7944</v>
      </c>
      <c r="D48" s="90">
        <f t="shared" si="1"/>
        <v>0.41818459999999996</v>
      </c>
      <c r="E48" s="96">
        <f t="shared" si="2"/>
        <v>9.1936</v>
      </c>
      <c r="F48" s="6">
        <f t="shared" si="2"/>
        <v>9.1936</v>
      </c>
      <c r="G48" s="97">
        <f t="shared" si="2"/>
        <v>0</v>
      </c>
      <c r="I48" s="73" t="s">
        <v>145</v>
      </c>
      <c r="J48" s="85">
        <v>3.6706370000000001</v>
      </c>
      <c r="K48" s="85">
        <v>3.6706370000000001</v>
      </c>
      <c r="L48" s="85">
        <v>0.18343210000000001</v>
      </c>
      <c r="N48" s="73" t="s">
        <v>152</v>
      </c>
      <c r="O48" s="85">
        <v>0.64803500000000003</v>
      </c>
      <c r="P48" s="85">
        <v>0.64803500000000003</v>
      </c>
      <c r="Q48" s="85">
        <v>1.329382E-2</v>
      </c>
      <c r="R48" s="160"/>
    </row>
    <row r="49" spans="1:18" s="75" customFormat="1" ht="15.75" customHeight="1" x14ac:dyDescent="0.25">
      <c r="A49" s="89" t="s">
        <v>50</v>
      </c>
      <c r="B49" s="4">
        <f>J74</f>
        <v>0.873</v>
      </c>
      <c r="C49" s="7">
        <f>K74</f>
        <v>0.873</v>
      </c>
      <c r="D49" s="90">
        <f>L74</f>
        <v>0</v>
      </c>
      <c r="E49" s="96" t="s">
        <v>19</v>
      </c>
      <c r="F49" s="6" t="s">
        <v>19</v>
      </c>
      <c r="G49" s="97" t="s">
        <v>19</v>
      </c>
      <c r="I49" s="73" t="s">
        <v>156</v>
      </c>
      <c r="J49" s="85">
        <v>2.4315000000000002</v>
      </c>
      <c r="K49" s="85">
        <v>2.4315000000000002</v>
      </c>
      <c r="L49" s="85">
        <v>0.11818658</v>
      </c>
      <c r="N49" s="73" t="s">
        <v>153</v>
      </c>
      <c r="O49" s="85">
        <v>53.129190000000001</v>
      </c>
      <c r="P49" s="85">
        <v>53.129190000000001</v>
      </c>
      <c r="Q49" s="85">
        <v>3.9894233399999997</v>
      </c>
      <c r="R49" s="160"/>
    </row>
    <row r="50" spans="1:18" s="75" customFormat="1" ht="15.75" customHeight="1" x14ac:dyDescent="0.25">
      <c r="A50" s="89" t="s">
        <v>94</v>
      </c>
      <c r="B50" s="4">
        <f>J65</f>
        <v>53.318660000000001</v>
      </c>
      <c r="C50" s="7">
        <f>K65</f>
        <v>53.318660000000001</v>
      </c>
      <c r="D50" s="90">
        <f>L65</f>
        <v>2.8991423100000002</v>
      </c>
      <c r="E50" s="96">
        <f>O58</f>
        <v>26.217644</v>
      </c>
      <c r="F50" s="6">
        <f>P58</f>
        <v>26.217644</v>
      </c>
      <c r="G50" s="97">
        <f>Q58</f>
        <v>0</v>
      </c>
      <c r="I50" s="73" t="s">
        <v>146</v>
      </c>
      <c r="J50" s="85">
        <v>24.393840999999998</v>
      </c>
      <c r="K50" s="85">
        <v>24.393840999999998</v>
      </c>
      <c r="L50" s="85">
        <v>1.08535903</v>
      </c>
      <c r="N50" s="73" t="s">
        <v>154</v>
      </c>
      <c r="O50" s="85">
        <v>34.282764999999998</v>
      </c>
      <c r="P50" s="85">
        <v>34.282764999999998</v>
      </c>
      <c r="Q50" s="85">
        <v>0</v>
      </c>
      <c r="R50" s="160"/>
    </row>
    <row r="51" spans="1:18" s="75" customFormat="1" ht="15.75" customHeight="1" x14ac:dyDescent="0.25">
      <c r="A51" s="89" t="s">
        <v>95</v>
      </c>
      <c r="B51" s="4">
        <f>J81</f>
        <v>7.0975910000000004</v>
      </c>
      <c r="C51" s="7">
        <f>K81</f>
        <v>7.0975910000000004</v>
      </c>
      <c r="D51" s="90">
        <f>L81</f>
        <v>0.21715451999999999</v>
      </c>
      <c r="E51" s="96">
        <f>O72</f>
        <v>4.2930999999999999</v>
      </c>
      <c r="F51" s="6">
        <f>P72</f>
        <v>4.2930999999999999</v>
      </c>
      <c r="G51" s="97">
        <f>Q72</f>
        <v>2.7552500000000001E-2</v>
      </c>
      <c r="I51" s="73" t="s">
        <v>148</v>
      </c>
      <c r="J51" s="85">
        <v>14.6401</v>
      </c>
      <c r="K51" s="85">
        <v>14.6401</v>
      </c>
      <c r="L51" s="85">
        <v>1.0756857900000001</v>
      </c>
      <c r="N51" s="156" t="s">
        <v>208</v>
      </c>
      <c r="O51" s="156">
        <v>1.66</v>
      </c>
      <c r="P51" s="156">
        <v>1.66</v>
      </c>
      <c r="Q51" s="156">
        <v>0</v>
      </c>
      <c r="R51" s="160"/>
    </row>
    <row r="52" spans="1:18" s="75" customFormat="1" ht="15.75" customHeight="1" x14ac:dyDescent="0.25">
      <c r="A52" s="94" t="s">
        <v>161</v>
      </c>
      <c r="B52" s="4">
        <f>J38</f>
        <v>4036.6106799999998</v>
      </c>
      <c r="C52" s="7">
        <f>K38</f>
        <v>4036.6106799999998</v>
      </c>
      <c r="D52" s="90">
        <f>L38</f>
        <v>238.26079091</v>
      </c>
      <c r="E52" s="114">
        <f>O35</f>
        <v>393.71254399999998</v>
      </c>
      <c r="F52" s="115">
        <f>P35</f>
        <v>393.71254399999998</v>
      </c>
      <c r="G52" s="116">
        <f>Q35</f>
        <v>0.49791668000000011</v>
      </c>
      <c r="I52" s="73" t="s">
        <v>149</v>
      </c>
      <c r="J52" s="85">
        <v>7.3010999999999999</v>
      </c>
      <c r="K52" s="85">
        <v>7.3010999999999999</v>
      </c>
      <c r="L52" s="85">
        <v>0</v>
      </c>
      <c r="N52" s="73" t="s">
        <v>155</v>
      </c>
      <c r="O52" s="85">
        <v>2.0242</v>
      </c>
      <c r="P52" s="85">
        <v>2.0242</v>
      </c>
      <c r="Q52" s="85">
        <v>5.6999230000000005E-2</v>
      </c>
      <c r="R52" s="160"/>
    </row>
    <row r="53" spans="1:18" s="75" customFormat="1" ht="15.75" customHeight="1" x14ac:dyDescent="0.25">
      <c r="A53" s="89" t="s">
        <v>51</v>
      </c>
      <c r="B53" s="4">
        <f>J40</f>
        <v>0.2</v>
      </c>
      <c r="C53" s="7">
        <f>K40</f>
        <v>0.2</v>
      </c>
      <c r="D53" s="90">
        <f>L40</f>
        <v>0</v>
      </c>
      <c r="E53" s="96" t="s">
        <v>19</v>
      </c>
      <c r="F53" s="6" t="s">
        <v>19</v>
      </c>
      <c r="G53" s="97" t="s">
        <v>19</v>
      </c>
      <c r="H53" s="73"/>
      <c r="I53" s="73" t="s">
        <v>150</v>
      </c>
      <c r="J53" s="85">
        <v>6.1280020000000004</v>
      </c>
      <c r="K53" s="85">
        <v>6.1280020000000004</v>
      </c>
      <c r="L53" s="85">
        <v>0.19304829999999998</v>
      </c>
      <c r="N53" s="73" t="s">
        <v>157</v>
      </c>
      <c r="O53" s="85">
        <v>2.2174749999999999</v>
      </c>
      <c r="P53" s="85">
        <v>2.2174749999999999</v>
      </c>
      <c r="Q53" s="85">
        <v>0</v>
      </c>
      <c r="R53" s="160"/>
    </row>
    <row r="54" spans="1:18" s="75" customFormat="1" ht="15.75" customHeight="1" x14ac:dyDescent="0.25">
      <c r="A54" s="117" t="s">
        <v>97</v>
      </c>
      <c r="B54" s="4">
        <f>J48</f>
        <v>3.6706370000000001</v>
      </c>
      <c r="C54" s="7">
        <f>K48</f>
        <v>3.6706370000000001</v>
      </c>
      <c r="D54" s="90">
        <f>L48</f>
        <v>0.18343210000000001</v>
      </c>
      <c r="E54" s="91">
        <f>O43</f>
        <v>1.017112</v>
      </c>
      <c r="F54" s="7">
        <f>P43</f>
        <v>1.017112</v>
      </c>
      <c r="G54" s="90">
        <f>Q43</f>
        <v>6.3135299999999995E-3</v>
      </c>
      <c r="H54" s="73"/>
      <c r="I54" s="73" t="s">
        <v>152</v>
      </c>
      <c r="J54" s="85">
        <v>6.3837650000000004</v>
      </c>
      <c r="K54" s="85">
        <v>6.3837650000000004</v>
      </c>
      <c r="L54" s="85">
        <v>1.0291649999999999E-2</v>
      </c>
      <c r="N54" s="73" t="s">
        <v>158</v>
      </c>
      <c r="O54" s="85">
        <v>1.4320759999999999</v>
      </c>
      <c r="P54" s="85">
        <v>1.4320759999999999</v>
      </c>
      <c r="Q54" s="85">
        <v>0</v>
      </c>
      <c r="R54" s="160"/>
    </row>
    <row r="55" spans="1:18" s="75" customFormat="1" ht="15.75" customHeight="1" x14ac:dyDescent="0.25">
      <c r="A55" s="89" t="s">
        <v>52</v>
      </c>
      <c r="B55" s="4">
        <f>J78</f>
        <v>1.3141</v>
      </c>
      <c r="C55" s="7">
        <f>K78</f>
        <v>1.3141</v>
      </c>
      <c r="D55" s="90">
        <f>L78</f>
        <v>6.9067390000000006E-2</v>
      </c>
      <c r="E55" s="91">
        <f>O70</f>
        <v>0.3</v>
      </c>
      <c r="F55" s="7">
        <f>P70</f>
        <v>0.3</v>
      </c>
      <c r="G55" s="90">
        <f>Q70</f>
        <v>0</v>
      </c>
      <c r="H55" s="73"/>
      <c r="I55" s="73" t="s">
        <v>153</v>
      </c>
      <c r="J55" s="85">
        <v>22.962513999999999</v>
      </c>
      <c r="K55" s="85">
        <v>22.962513999999999</v>
      </c>
      <c r="L55" s="85">
        <v>0.80423719999999999</v>
      </c>
      <c r="N55" s="73" t="s">
        <v>159</v>
      </c>
      <c r="O55" s="85">
        <v>99.520697999999996</v>
      </c>
      <c r="P55" s="85">
        <v>99.520697999999996</v>
      </c>
      <c r="Q55" s="85">
        <v>0</v>
      </c>
      <c r="R55" s="160"/>
    </row>
    <row r="56" spans="1:18" s="75" customFormat="1" ht="15.75" customHeight="1" x14ac:dyDescent="0.25">
      <c r="A56" s="89" t="s">
        <v>53</v>
      </c>
      <c r="B56" s="4">
        <f>J39</f>
        <v>12.795199999999999</v>
      </c>
      <c r="C56" s="7">
        <f>K39</f>
        <v>12.795199999999999</v>
      </c>
      <c r="D56" s="90">
        <f>L39</f>
        <v>5.3901999999999995E-3</v>
      </c>
      <c r="E56" s="91">
        <f>O36</f>
        <v>15.8317</v>
      </c>
      <c r="F56" s="7">
        <f>P36</f>
        <v>15.8317</v>
      </c>
      <c r="G56" s="90">
        <f>Q36</f>
        <v>1.8E-3</v>
      </c>
      <c r="H56" s="73"/>
      <c r="I56" s="73" t="s">
        <v>154</v>
      </c>
      <c r="J56" s="85">
        <v>18.488734999999998</v>
      </c>
      <c r="K56" s="85">
        <v>18.488734999999998</v>
      </c>
      <c r="L56" s="85">
        <v>0</v>
      </c>
      <c r="N56" s="73" t="s">
        <v>160</v>
      </c>
      <c r="O56" s="85">
        <v>18.879574000000002</v>
      </c>
      <c r="P56" s="85">
        <v>18.879574000000002</v>
      </c>
      <c r="Q56" s="85">
        <v>6.5221699999999999E-3</v>
      </c>
      <c r="R56" s="160"/>
    </row>
    <row r="57" spans="1:18" s="75" customFormat="1" ht="15.75" customHeight="1" x14ac:dyDescent="0.25">
      <c r="A57" s="89" t="s">
        <v>54</v>
      </c>
      <c r="B57" s="4">
        <f>J76</f>
        <v>167.1994</v>
      </c>
      <c r="C57" s="7">
        <f>K76</f>
        <v>167.1994</v>
      </c>
      <c r="D57" s="90">
        <f>L76</f>
        <v>7.2443845900000001</v>
      </c>
      <c r="E57" s="152">
        <f>O68</f>
        <v>234.9006</v>
      </c>
      <c r="F57" s="26">
        <f>P68</f>
        <v>234.9006</v>
      </c>
      <c r="G57" s="153">
        <f>Q68</f>
        <v>0</v>
      </c>
      <c r="H57" s="73"/>
      <c r="I57" s="161" t="s">
        <v>208</v>
      </c>
      <c r="J57" s="162">
        <v>7.5107999999999997</v>
      </c>
      <c r="K57" s="162">
        <v>7.5107999999999997</v>
      </c>
      <c r="L57" s="162">
        <v>0</v>
      </c>
      <c r="N57" s="73" t="s">
        <v>162</v>
      </c>
      <c r="O57" s="85">
        <v>7.9913999999999996</v>
      </c>
      <c r="P57" s="85">
        <v>7.9913999999999996</v>
      </c>
      <c r="Q57" s="85">
        <v>1.7327509999999997E-2</v>
      </c>
      <c r="R57" s="160"/>
    </row>
    <row r="58" spans="1:18" s="75" customFormat="1" ht="15.75" customHeight="1" x14ac:dyDescent="0.25">
      <c r="A58" s="89" t="s">
        <v>55</v>
      </c>
      <c r="B58" s="4">
        <f>J46</f>
        <v>11.663465</v>
      </c>
      <c r="C58" s="7">
        <f>K46</f>
        <v>11.663465</v>
      </c>
      <c r="D58" s="90">
        <f>L46</f>
        <v>0.74976547999999998</v>
      </c>
      <c r="E58" s="91">
        <f>O41</f>
        <v>7.657235</v>
      </c>
      <c r="F58" s="7">
        <f>P41</f>
        <v>7.657235</v>
      </c>
      <c r="G58" s="90">
        <f>Q41</f>
        <v>0</v>
      </c>
      <c r="I58" s="73" t="s">
        <v>155</v>
      </c>
      <c r="J58" s="85">
        <v>54.731400000000001</v>
      </c>
      <c r="K58" s="85">
        <v>54.731400000000001</v>
      </c>
      <c r="L58" s="85">
        <v>0.80435880000000004</v>
      </c>
      <c r="N58" s="73" t="s">
        <v>163</v>
      </c>
      <c r="O58" s="85">
        <v>26.217644</v>
      </c>
      <c r="P58" s="85">
        <v>26.217644</v>
      </c>
      <c r="Q58" s="85">
        <v>0</v>
      </c>
      <c r="R58" s="160"/>
    </row>
    <row r="59" spans="1:18" s="75" customFormat="1" ht="15.75" customHeight="1" x14ac:dyDescent="0.25">
      <c r="A59" s="89" t="s">
        <v>56</v>
      </c>
      <c r="B59" s="4">
        <f>J43</f>
        <v>26.862333</v>
      </c>
      <c r="C59" s="7">
        <f>K43</f>
        <v>26.862333</v>
      </c>
      <c r="D59" s="90">
        <f>L43</f>
        <v>0.52128265000000007</v>
      </c>
      <c r="E59" s="91">
        <f>O38</f>
        <v>377.87366700000001</v>
      </c>
      <c r="F59" s="7">
        <f>P38</f>
        <v>377.87366700000001</v>
      </c>
      <c r="G59" s="90">
        <f>Q38</f>
        <v>0</v>
      </c>
      <c r="I59" s="73" t="s">
        <v>157</v>
      </c>
      <c r="J59" s="85">
        <v>3.426625</v>
      </c>
      <c r="K59" s="85">
        <v>3.426625</v>
      </c>
      <c r="L59" s="85">
        <v>0.12552943</v>
      </c>
      <c r="N59" s="73" t="s">
        <v>164</v>
      </c>
      <c r="O59" s="85">
        <v>7.4455</v>
      </c>
      <c r="P59" s="85">
        <v>7.4455</v>
      </c>
      <c r="Q59" s="85">
        <v>0</v>
      </c>
      <c r="R59" s="160"/>
    </row>
    <row r="60" spans="1:18" s="75" customFormat="1" ht="15.75" customHeight="1" x14ac:dyDescent="0.25">
      <c r="A60" s="89" t="s">
        <v>57</v>
      </c>
      <c r="B60" s="4">
        <f>J77</f>
        <v>8.0123850000000001</v>
      </c>
      <c r="C60" s="7">
        <f>K77</f>
        <v>8.0123850000000001</v>
      </c>
      <c r="D60" s="90">
        <f>L77</f>
        <v>0</v>
      </c>
      <c r="E60" s="91">
        <f>O69</f>
        <v>93.507814999999994</v>
      </c>
      <c r="F60" s="7">
        <f>P69</f>
        <v>93.507814999999994</v>
      </c>
      <c r="G60" s="90">
        <f>Q69</f>
        <v>0</v>
      </c>
      <c r="I60" s="73" t="s">
        <v>158</v>
      </c>
      <c r="J60" s="85">
        <v>14.519124</v>
      </c>
      <c r="K60" s="85">
        <v>14.519124</v>
      </c>
      <c r="L60" s="85">
        <v>7.2007729999999992E-2</v>
      </c>
      <c r="N60" s="73" t="s">
        <v>165</v>
      </c>
      <c r="O60" s="85">
        <v>21.7836</v>
      </c>
      <c r="P60" s="85">
        <v>21.7836</v>
      </c>
      <c r="Q60" s="85">
        <v>2.1132410000000001E-2</v>
      </c>
      <c r="R60" s="160"/>
    </row>
    <row r="61" spans="1:18" s="75" customFormat="1" ht="15.75" customHeight="1" x14ac:dyDescent="0.25">
      <c r="A61" s="89" t="s">
        <v>58</v>
      </c>
      <c r="B61" s="4">
        <f>J50</f>
        <v>24.393840999999998</v>
      </c>
      <c r="C61" s="7">
        <f>K50</f>
        <v>24.393840999999998</v>
      </c>
      <c r="D61" s="90">
        <f>L50</f>
        <v>1.08535903</v>
      </c>
      <c r="E61" s="91">
        <f>O44</f>
        <v>23.069849999999999</v>
      </c>
      <c r="F61" s="7">
        <f>P44</f>
        <v>23.069849999999999</v>
      </c>
      <c r="G61" s="90">
        <f>Q44</f>
        <v>0.1</v>
      </c>
      <c r="I61" s="73" t="s">
        <v>159</v>
      </c>
      <c r="J61" s="85">
        <v>12.471005999999999</v>
      </c>
      <c r="K61" s="85">
        <v>12.471005999999999</v>
      </c>
      <c r="L61" s="85">
        <v>0</v>
      </c>
      <c r="N61" s="73" t="s">
        <v>166</v>
      </c>
      <c r="O61" s="85">
        <v>5.7622059999999999</v>
      </c>
      <c r="P61" s="85">
        <v>5.7622059999999999</v>
      </c>
      <c r="Q61" s="85">
        <v>0</v>
      </c>
      <c r="R61" s="160"/>
    </row>
    <row r="62" spans="1:18" s="75" customFormat="1" ht="15.75" customHeight="1" x14ac:dyDescent="0.25">
      <c r="A62" s="89" t="s">
        <v>59</v>
      </c>
      <c r="B62" s="4">
        <f>J56</f>
        <v>18.488734999999998</v>
      </c>
      <c r="C62" s="7">
        <f>K56</f>
        <v>18.488734999999998</v>
      </c>
      <c r="D62" s="90">
        <f>L56</f>
        <v>0</v>
      </c>
      <c r="E62" s="91">
        <f>O50</f>
        <v>34.282764999999998</v>
      </c>
      <c r="F62" s="7">
        <f>P50</f>
        <v>34.282764999999998</v>
      </c>
      <c r="G62" s="90">
        <f>Q50</f>
        <v>0</v>
      </c>
      <c r="I62" s="73" t="s">
        <v>160</v>
      </c>
      <c r="J62" s="85">
        <v>8.0916259999999998</v>
      </c>
      <c r="K62" s="85">
        <v>8.0916259999999998</v>
      </c>
      <c r="L62" s="85">
        <v>3.771037E-2</v>
      </c>
      <c r="N62" s="73" t="s">
        <v>167</v>
      </c>
      <c r="O62" s="85">
        <v>3.482256</v>
      </c>
      <c r="P62" s="85">
        <v>3.482256</v>
      </c>
      <c r="Q62" s="85">
        <v>0</v>
      </c>
      <c r="R62" s="160"/>
    </row>
    <row r="63" spans="1:18" s="75" customFormat="1" ht="15.75" customHeight="1" x14ac:dyDescent="0.25">
      <c r="A63" s="89" t="s">
        <v>60</v>
      </c>
      <c r="B63" s="4">
        <f>J53</f>
        <v>6.1280020000000004</v>
      </c>
      <c r="C63" s="7">
        <f>K53</f>
        <v>6.1280020000000004</v>
      </c>
      <c r="D63" s="90">
        <f>L53</f>
        <v>0.19304829999999998</v>
      </c>
      <c r="E63" s="91">
        <f>O47</f>
        <v>1.0300590000000001</v>
      </c>
      <c r="F63" s="7">
        <f>P47</f>
        <v>1.0300590000000001</v>
      </c>
      <c r="G63" s="90">
        <f>Q47</f>
        <v>1.82271E-3</v>
      </c>
      <c r="I63" s="73" t="s">
        <v>162</v>
      </c>
      <c r="J63" s="85">
        <v>15.4984</v>
      </c>
      <c r="K63" s="85">
        <v>15.4984</v>
      </c>
      <c r="L63" s="85">
        <v>0.62869246999999995</v>
      </c>
      <c r="N63" s="73" t="s">
        <v>168</v>
      </c>
      <c r="O63" s="85">
        <v>26.477699999999999</v>
      </c>
      <c r="P63" s="85">
        <v>26.477699999999999</v>
      </c>
      <c r="Q63" s="85">
        <v>0</v>
      </c>
      <c r="R63" s="160"/>
    </row>
    <row r="64" spans="1:18" s="75" customFormat="1" ht="15.75" customHeight="1" x14ac:dyDescent="0.25">
      <c r="A64" s="89" t="s">
        <v>90</v>
      </c>
      <c r="B64" s="4">
        <f>J60</f>
        <v>14.519124</v>
      </c>
      <c r="C64" s="7">
        <f>K60</f>
        <v>14.519124</v>
      </c>
      <c r="D64" s="90">
        <f>L60</f>
        <v>7.2007729999999992E-2</v>
      </c>
      <c r="E64" s="91">
        <f>O54</f>
        <v>1.4320759999999999</v>
      </c>
      <c r="F64" s="7">
        <f>P54</f>
        <v>1.4320759999999999</v>
      </c>
      <c r="G64" s="90">
        <f>Q54</f>
        <v>0</v>
      </c>
      <c r="I64" s="73" t="s">
        <v>172</v>
      </c>
      <c r="J64" s="85">
        <v>2.4843999999999999</v>
      </c>
      <c r="K64" s="85">
        <v>2.4843999999999999</v>
      </c>
      <c r="L64" s="85">
        <v>0.10143422000000001</v>
      </c>
      <c r="N64" s="156" t="s">
        <v>181</v>
      </c>
      <c r="O64" s="156">
        <v>0.2</v>
      </c>
      <c r="P64" s="156">
        <v>0.2</v>
      </c>
      <c r="Q64" s="156">
        <v>0</v>
      </c>
      <c r="R64" s="160"/>
    </row>
    <row r="65" spans="1:18" s="75" customFormat="1" ht="15.75" customHeight="1" x14ac:dyDescent="0.25">
      <c r="A65" s="89" t="s">
        <v>61</v>
      </c>
      <c r="B65" s="4">
        <f>J58</f>
        <v>54.731400000000001</v>
      </c>
      <c r="C65" s="7">
        <f>K58</f>
        <v>54.731400000000001</v>
      </c>
      <c r="D65" s="90">
        <f>L58</f>
        <v>0.80435880000000004</v>
      </c>
      <c r="E65" s="91">
        <f>O52</f>
        <v>2.0242</v>
      </c>
      <c r="F65" s="7">
        <f>P52</f>
        <v>2.0242</v>
      </c>
      <c r="G65" s="90">
        <f>Q52</f>
        <v>5.6999230000000005E-2</v>
      </c>
      <c r="I65" s="73" t="s">
        <v>163</v>
      </c>
      <c r="J65" s="85">
        <v>53.318660000000001</v>
      </c>
      <c r="K65" s="85">
        <v>53.318660000000001</v>
      </c>
      <c r="L65" s="85">
        <v>2.8991423100000002</v>
      </c>
      <c r="N65" s="73" t="s">
        <v>169</v>
      </c>
      <c r="O65" s="85">
        <v>229.974842</v>
      </c>
      <c r="P65" s="85">
        <v>229.974842</v>
      </c>
      <c r="Q65" s="85">
        <v>0</v>
      </c>
      <c r="R65" s="160"/>
    </row>
    <row r="66" spans="1:18" s="75" customFormat="1" ht="15.75" customHeight="1" x14ac:dyDescent="0.25">
      <c r="A66" s="89" t="s">
        <v>207</v>
      </c>
      <c r="B66" s="4">
        <f>J57</f>
        <v>7.5107999999999997</v>
      </c>
      <c r="C66" s="7">
        <f>K57</f>
        <v>7.5107999999999997</v>
      </c>
      <c r="D66" s="90">
        <f>L57</f>
        <v>0</v>
      </c>
      <c r="E66" s="91">
        <f>O51</f>
        <v>1.66</v>
      </c>
      <c r="F66" s="7">
        <f>P51</f>
        <v>1.66</v>
      </c>
      <c r="G66" s="90">
        <f>Q51</f>
        <v>0</v>
      </c>
      <c r="I66" s="73" t="s">
        <v>164</v>
      </c>
      <c r="J66" s="85">
        <v>66.904700000000005</v>
      </c>
      <c r="K66" s="85">
        <v>66.904700000000005</v>
      </c>
      <c r="L66" s="85">
        <v>7.0739339999999998E-2</v>
      </c>
      <c r="N66" s="73" t="s">
        <v>170</v>
      </c>
      <c r="O66" s="85">
        <v>92.449787999999998</v>
      </c>
      <c r="P66" s="85">
        <v>92.449787999999998</v>
      </c>
      <c r="Q66" s="85">
        <v>0</v>
      </c>
      <c r="R66" s="160"/>
    </row>
    <row r="67" spans="1:18" s="75" customFormat="1" ht="15.75" customHeight="1" x14ac:dyDescent="0.25">
      <c r="A67" s="89" t="s">
        <v>62</v>
      </c>
      <c r="B67" s="4">
        <f>J95</f>
        <v>8.4754819999999995</v>
      </c>
      <c r="C67" s="7">
        <f>K95</f>
        <v>8.4754819999999995</v>
      </c>
      <c r="D67" s="90">
        <f>L95</f>
        <v>6.19938E-3</v>
      </c>
      <c r="E67" s="91">
        <f>O86</f>
        <v>15.717917999999999</v>
      </c>
      <c r="F67" s="7">
        <f>P86</f>
        <v>15.717917999999999</v>
      </c>
      <c r="G67" s="90">
        <f>Q86</f>
        <v>0</v>
      </c>
      <c r="I67" s="73" t="s">
        <v>165</v>
      </c>
      <c r="J67" s="85">
        <v>264.96028999999999</v>
      </c>
      <c r="K67" s="85">
        <v>264.96028999999999</v>
      </c>
      <c r="L67" s="85">
        <v>0.24435777</v>
      </c>
      <c r="N67" s="73" t="s">
        <v>171</v>
      </c>
      <c r="O67" s="85">
        <v>20.238399999999999</v>
      </c>
      <c r="P67" s="85">
        <v>20.238399999999999</v>
      </c>
      <c r="Q67" s="85">
        <v>3.1030189999999999E-2</v>
      </c>
      <c r="R67" s="160"/>
    </row>
    <row r="68" spans="1:18" s="75" customFormat="1" ht="15.75" customHeight="1" x14ac:dyDescent="0.25">
      <c r="A68" s="89" t="s">
        <v>81</v>
      </c>
      <c r="B68" s="4">
        <f>J84</f>
        <v>124.8222</v>
      </c>
      <c r="C68" s="7">
        <f>K84</f>
        <v>124.8222</v>
      </c>
      <c r="D68" s="90">
        <f>L84</f>
        <v>2.4514281800000002</v>
      </c>
      <c r="E68" s="91">
        <f>O75</f>
        <v>2.6377999999999999</v>
      </c>
      <c r="F68" s="7">
        <f>P75</f>
        <v>2.6377999999999999</v>
      </c>
      <c r="G68" s="90">
        <f>Q75</f>
        <v>0</v>
      </c>
      <c r="I68" s="73" t="s">
        <v>166</v>
      </c>
      <c r="J68" s="85">
        <v>9.5028109999999995</v>
      </c>
      <c r="K68" s="85">
        <v>9.5028109999999995</v>
      </c>
      <c r="L68" s="85">
        <v>0.18502464999999998</v>
      </c>
      <c r="N68" s="73" t="s">
        <v>173</v>
      </c>
      <c r="O68" s="85">
        <v>234.9006</v>
      </c>
      <c r="P68" s="85">
        <v>234.9006</v>
      </c>
      <c r="Q68" s="85">
        <v>0</v>
      </c>
      <c r="R68" s="160"/>
    </row>
    <row r="69" spans="1:18" s="75" customFormat="1" ht="15.75" customHeight="1" x14ac:dyDescent="0.25">
      <c r="A69" s="89" t="s">
        <v>179</v>
      </c>
      <c r="B69" s="118">
        <f>J82</f>
        <v>60.588999999999999</v>
      </c>
      <c r="C69" s="119">
        <f>K82</f>
        <v>60.588999999999999</v>
      </c>
      <c r="D69" s="120">
        <f>L82</f>
        <v>0</v>
      </c>
      <c r="E69" s="121">
        <f>O73</f>
        <v>583.2894</v>
      </c>
      <c r="F69" s="119">
        <f>P73</f>
        <v>583.2894</v>
      </c>
      <c r="G69" s="120">
        <f>Q73</f>
        <v>0</v>
      </c>
      <c r="I69" s="73" t="s">
        <v>167</v>
      </c>
      <c r="J69" s="85">
        <v>25.402743999999998</v>
      </c>
      <c r="K69" s="85">
        <v>25.402743999999998</v>
      </c>
      <c r="L69" s="85">
        <v>2.7717749999999999E-2</v>
      </c>
      <c r="N69" s="73" t="s">
        <v>174</v>
      </c>
      <c r="O69" s="85">
        <v>93.507814999999994</v>
      </c>
      <c r="P69" s="85">
        <v>93.507814999999994</v>
      </c>
      <c r="Q69" s="85">
        <v>0</v>
      </c>
      <c r="R69" s="160"/>
    </row>
    <row r="70" spans="1:18" s="75" customFormat="1" ht="15.75" customHeight="1" x14ac:dyDescent="0.25">
      <c r="A70" s="89" t="s">
        <v>63</v>
      </c>
      <c r="B70" s="4">
        <f>J86</f>
        <v>6.6338999999999997</v>
      </c>
      <c r="C70" s="7">
        <f>K86</f>
        <v>6.6338999999999997</v>
      </c>
      <c r="D70" s="90">
        <f>L86</f>
        <v>0.22204093</v>
      </c>
      <c r="E70" s="91">
        <f>O77</f>
        <v>5.9851999999999999</v>
      </c>
      <c r="F70" s="7">
        <f>P77</f>
        <v>5.9851999999999999</v>
      </c>
      <c r="G70" s="90">
        <f>Q77</f>
        <v>2.9773299999999998E-3</v>
      </c>
      <c r="I70" s="73" t="s">
        <v>168</v>
      </c>
      <c r="J70" s="85">
        <v>101.69029999999999</v>
      </c>
      <c r="K70" s="85">
        <v>101.69029999999999</v>
      </c>
      <c r="L70" s="85">
        <v>5.43981154</v>
      </c>
      <c r="N70" s="73" t="s">
        <v>175</v>
      </c>
      <c r="O70" s="85">
        <v>0.3</v>
      </c>
      <c r="P70" s="85">
        <v>0.3</v>
      </c>
      <c r="Q70" s="85">
        <v>0</v>
      </c>
      <c r="R70" s="160"/>
    </row>
    <row r="71" spans="1:18" s="75" customFormat="1" ht="15.75" customHeight="1" x14ac:dyDescent="0.25">
      <c r="A71" s="89" t="s">
        <v>64</v>
      </c>
      <c r="B71" s="4">
        <f>J55</f>
        <v>22.962513999999999</v>
      </c>
      <c r="C71" s="7">
        <f>K55</f>
        <v>22.962513999999999</v>
      </c>
      <c r="D71" s="90">
        <f>L55</f>
        <v>0.80423719999999999</v>
      </c>
      <c r="E71" s="91">
        <f>O49</f>
        <v>53.129190000000001</v>
      </c>
      <c r="F71" s="7">
        <f>P49</f>
        <v>53.129190000000001</v>
      </c>
      <c r="G71" s="90">
        <f>Q49</f>
        <v>3.9894233399999997</v>
      </c>
      <c r="I71" s="73" t="s">
        <v>181</v>
      </c>
      <c r="J71" s="85">
        <v>0.53</v>
      </c>
      <c r="K71" s="85">
        <v>0.53</v>
      </c>
      <c r="L71" s="85">
        <v>0</v>
      </c>
      <c r="N71" s="73" t="s">
        <v>176</v>
      </c>
      <c r="O71" s="85">
        <v>166.73821899999999</v>
      </c>
      <c r="P71" s="85">
        <v>166.73821899999999</v>
      </c>
      <c r="Q71" s="85">
        <v>4.288177E-2</v>
      </c>
      <c r="R71" s="160"/>
    </row>
    <row r="72" spans="1:18" s="75" customFormat="1" ht="15.75" customHeight="1" x14ac:dyDescent="0.25">
      <c r="A72" s="113" t="s">
        <v>82</v>
      </c>
      <c r="B72" s="4">
        <f>J59</f>
        <v>3.426625</v>
      </c>
      <c r="C72" s="7">
        <f>K59</f>
        <v>3.426625</v>
      </c>
      <c r="D72" s="90">
        <f>L59</f>
        <v>0.12552943</v>
      </c>
      <c r="E72" s="91">
        <f>O53</f>
        <v>2.2174749999999999</v>
      </c>
      <c r="F72" s="7">
        <f>P53</f>
        <v>2.2174749999999999</v>
      </c>
      <c r="G72" s="90">
        <f>Q53</f>
        <v>0</v>
      </c>
      <c r="I72" s="73" t="s">
        <v>169</v>
      </c>
      <c r="J72" s="85">
        <v>260.33783099999999</v>
      </c>
      <c r="K72" s="85">
        <v>260.33783099999999</v>
      </c>
      <c r="L72" s="85">
        <v>2.7499226499999998</v>
      </c>
      <c r="N72" s="73" t="s">
        <v>177</v>
      </c>
      <c r="O72" s="85">
        <v>4.2930999999999999</v>
      </c>
      <c r="P72" s="85">
        <v>4.2930999999999999</v>
      </c>
      <c r="Q72" s="85">
        <v>2.7552500000000001E-2</v>
      </c>
      <c r="R72" s="160"/>
    </row>
    <row r="73" spans="1:18" s="75" customFormat="1" ht="15.75" customHeight="1" x14ac:dyDescent="0.25">
      <c r="A73" s="89" t="s">
        <v>65</v>
      </c>
      <c r="B73" s="4">
        <f>J63</f>
        <v>15.4984</v>
      </c>
      <c r="C73" s="7">
        <f>K63</f>
        <v>15.4984</v>
      </c>
      <c r="D73" s="90">
        <f>L63</f>
        <v>0.62869246999999995</v>
      </c>
      <c r="E73" s="91">
        <f>O57</f>
        <v>7.9913999999999996</v>
      </c>
      <c r="F73" s="7">
        <f>P57</f>
        <v>7.9913999999999996</v>
      </c>
      <c r="G73" s="90">
        <f>Q57</f>
        <v>1.7327509999999997E-2</v>
      </c>
      <c r="I73" s="73" t="s">
        <v>170</v>
      </c>
      <c r="J73" s="85">
        <v>46.505012000000001</v>
      </c>
      <c r="K73" s="85">
        <v>46.505012000000001</v>
      </c>
      <c r="L73" s="85">
        <v>2.0555224499999998</v>
      </c>
      <c r="N73" s="73" t="s">
        <v>178</v>
      </c>
      <c r="O73" s="85">
        <v>583.2894</v>
      </c>
      <c r="P73" s="85">
        <v>583.2894</v>
      </c>
      <c r="Q73" s="85">
        <v>0</v>
      </c>
      <c r="R73" s="160"/>
    </row>
    <row r="74" spans="1:18" s="75" customFormat="1" ht="15.75" customHeight="1" x14ac:dyDescent="0.25">
      <c r="A74" s="89" t="s">
        <v>66</v>
      </c>
      <c r="B74" s="4">
        <f>J52</f>
        <v>7.3010999999999999</v>
      </c>
      <c r="C74" s="7">
        <f>K52</f>
        <v>7.3010999999999999</v>
      </c>
      <c r="D74" s="90">
        <f>L52</f>
        <v>0</v>
      </c>
      <c r="E74" s="91">
        <f>O46</f>
        <v>51.475900000000003</v>
      </c>
      <c r="F74" s="7">
        <f>P46</f>
        <v>51.475900000000003</v>
      </c>
      <c r="G74" s="90">
        <f>Q46</f>
        <v>2.9957000000000001E-2</v>
      </c>
      <c r="I74" s="73" t="s">
        <v>185</v>
      </c>
      <c r="J74" s="85">
        <v>0.873</v>
      </c>
      <c r="K74" s="85">
        <v>0.873</v>
      </c>
      <c r="L74" s="85">
        <v>0</v>
      </c>
      <c r="N74" s="73" t="s">
        <v>180</v>
      </c>
      <c r="O74" s="85">
        <v>14.1</v>
      </c>
      <c r="P74" s="85">
        <v>14.1</v>
      </c>
      <c r="Q74" s="85">
        <v>0</v>
      </c>
      <c r="R74" s="160"/>
    </row>
    <row r="75" spans="1:18" s="75" customFormat="1" ht="15.75" customHeight="1" x14ac:dyDescent="0.25">
      <c r="A75" s="89" t="s">
        <v>67</v>
      </c>
      <c r="B75" s="4">
        <f>J44</f>
        <v>7.2233419999999997</v>
      </c>
      <c r="C75" s="7">
        <f>K44</f>
        <v>7.2233419999999997</v>
      </c>
      <c r="D75" s="90">
        <f>L44</f>
        <v>0.14359967000000001</v>
      </c>
      <c r="E75" s="91">
        <f>O39</f>
        <v>2.0239989999999999</v>
      </c>
      <c r="F75" s="7">
        <f>P39</f>
        <v>2.0239989999999999</v>
      </c>
      <c r="G75" s="90">
        <f>Q39</f>
        <v>0</v>
      </c>
      <c r="I75" s="73" t="s">
        <v>171</v>
      </c>
      <c r="J75" s="85">
        <v>42.265599999999999</v>
      </c>
      <c r="K75" s="85">
        <v>42.265599999999999</v>
      </c>
      <c r="L75" s="85">
        <v>2.5570262799999997</v>
      </c>
      <c r="N75" s="73" t="s">
        <v>182</v>
      </c>
      <c r="O75" s="85">
        <v>2.6377999999999999</v>
      </c>
      <c r="P75" s="85">
        <v>2.6377999999999999</v>
      </c>
      <c r="Q75" s="85">
        <v>0</v>
      </c>
      <c r="R75" s="160"/>
    </row>
    <row r="76" spans="1:18" s="75" customFormat="1" ht="15.75" customHeight="1" x14ac:dyDescent="0.25">
      <c r="A76" s="89" t="s">
        <v>68</v>
      </c>
      <c r="B76" s="4">
        <f>J54</f>
        <v>6.3837650000000004</v>
      </c>
      <c r="C76" s="7">
        <f>K54</f>
        <v>6.3837650000000004</v>
      </c>
      <c r="D76" s="90">
        <f>L54</f>
        <v>1.0291649999999999E-2</v>
      </c>
      <c r="E76" s="91">
        <f>O48</f>
        <v>0.64803500000000003</v>
      </c>
      <c r="F76" s="7">
        <f>P48</f>
        <v>0.64803500000000003</v>
      </c>
      <c r="G76" s="90">
        <f>Q48</f>
        <v>1.329382E-2</v>
      </c>
      <c r="I76" s="73" t="s">
        <v>173</v>
      </c>
      <c r="J76" s="85">
        <v>167.1994</v>
      </c>
      <c r="K76" s="85">
        <v>167.1994</v>
      </c>
      <c r="L76" s="85">
        <v>7.2443845900000001</v>
      </c>
      <c r="N76" s="73" t="s">
        <v>183</v>
      </c>
      <c r="O76" s="85">
        <v>8.6021000000000001</v>
      </c>
      <c r="P76" s="85">
        <v>8.6021000000000001</v>
      </c>
      <c r="Q76" s="85">
        <v>0</v>
      </c>
      <c r="R76" s="160"/>
    </row>
    <row r="77" spans="1:18" s="75" customFormat="1" ht="15.75" customHeight="1" x14ac:dyDescent="0.25">
      <c r="A77" s="89" t="s">
        <v>69</v>
      </c>
      <c r="B77" s="4">
        <f>J51</f>
        <v>14.6401</v>
      </c>
      <c r="C77" s="7">
        <f>K51</f>
        <v>14.6401</v>
      </c>
      <c r="D77" s="90">
        <f>L51</f>
        <v>1.0756857900000001</v>
      </c>
      <c r="E77" s="91">
        <f>O45</f>
        <v>4.3112000000000004</v>
      </c>
      <c r="F77" s="7">
        <f>P45</f>
        <v>4.3112000000000004</v>
      </c>
      <c r="G77" s="90">
        <f>Q45</f>
        <v>0.10117481</v>
      </c>
      <c r="I77" s="73" t="s">
        <v>174</v>
      </c>
      <c r="J77" s="85">
        <v>8.0123850000000001</v>
      </c>
      <c r="K77" s="85">
        <v>8.0123850000000001</v>
      </c>
      <c r="L77" s="85">
        <v>0</v>
      </c>
      <c r="N77" s="73" t="s">
        <v>184</v>
      </c>
      <c r="O77" s="85">
        <v>5.9851999999999999</v>
      </c>
      <c r="P77" s="85">
        <v>5.9851999999999999</v>
      </c>
      <c r="Q77" s="85">
        <v>2.9773299999999998E-3</v>
      </c>
      <c r="R77" s="160"/>
    </row>
    <row r="78" spans="1:18" s="75" customFormat="1" ht="15.75" customHeight="1" x14ac:dyDescent="0.25">
      <c r="A78" s="89" t="s">
        <v>70</v>
      </c>
      <c r="B78" s="4">
        <f>J42</f>
        <v>1.6839999999999999</v>
      </c>
      <c r="C78" s="7">
        <f>K42</f>
        <v>1.6839999999999999</v>
      </c>
      <c r="D78" s="90">
        <f>L42</f>
        <v>1.6071400000000002E-3</v>
      </c>
      <c r="E78" s="96" t="s">
        <v>19</v>
      </c>
      <c r="F78" s="6" t="s">
        <v>19</v>
      </c>
      <c r="G78" s="97" t="s">
        <v>19</v>
      </c>
      <c r="I78" s="73" t="s">
        <v>175</v>
      </c>
      <c r="J78" s="85">
        <v>1.3141</v>
      </c>
      <c r="K78" s="85">
        <v>1.3141</v>
      </c>
      <c r="L78" s="85">
        <v>6.9067390000000006E-2</v>
      </c>
      <c r="N78" s="73" t="s">
        <v>186</v>
      </c>
      <c r="O78" s="85">
        <v>17.863</v>
      </c>
      <c r="P78" s="85">
        <v>17.863</v>
      </c>
      <c r="Q78" s="85">
        <v>3.7300000000000001E-4</v>
      </c>
      <c r="R78" s="160"/>
    </row>
    <row r="79" spans="1:18" s="75" customFormat="1" ht="15.75" customHeight="1" x14ac:dyDescent="0.25">
      <c r="A79" s="89" t="s">
        <v>71</v>
      </c>
      <c r="B79" s="4">
        <f t="shared" ref="B79:D80" si="3">J88</f>
        <v>22.465060000000001</v>
      </c>
      <c r="C79" s="7">
        <f t="shared" si="3"/>
        <v>22.465060000000001</v>
      </c>
      <c r="D79" s="90">
        <f t="shared" si="3"/>
        <v>1.00853992</v>
      </c>
      <c r="E79" s="96">
        <f t="shared" ref="E79:G80" si="4">O79</f>
        <v>2.0902400000000001</v>
      </c>
      <c r="F79" s="6">
        <f t="shared" si="4"/>
        <v>2.0902400000000001</v>
      </c>
      <c r="G79" s="97">
        <f t="shared" si="4"/>
        <v>5.0832589999999997E-2</v>
      </c>
      <c r="I79" s="73" t="s">
        <v>191</v>
      </c>
      <c r="J79" s="85">
        <v>2.9946999999999999</v>
      </c>
      <c r="K79" s="85">
        <v>2.9946999999999999</v>
      </c>
      <c r="L79" s="85">
        <v>8.0082860000000006E-2</v>
      </c>
      <c r="N79" s="73" t="s">
        <v>187</v>
      </c>
      <c r="O79" s="85">
        <v>2.0902400000000001</v>
      </c>
      <c r="P79" s="85">
        <v>2.0902400000000001</v>
      </c>
      <c r="Q79" s="85">
        <v>5.0832589999999997E-2</v>
      </c>
      <c r="R79" s="160"/>
    </row>
    <row r="80" spans="1:18" s="75" customFormat="1" ht="15.75" customHeight="1" x14ac:dyDescent="0.25">
      <c r="A80" s="122" t="s">
        <v>194</v>
      </c>
      <c r="B80" s="4">
        <f t="shared" si="3"/>
        <v>8.5886689999999994</v>
      </c>
      <c r="C80" s="7">
        <f t="shared" si="3"/>
        <v>8.5886689999999994</v>
      </c>
      <c r="D80" s="90">
        <f t="shared" si="3"/>
        <v>6.1195019999999996E-2</v>
      </c>
      <c r="E80" s="96">
        <f t="shared" si="4"/>
        <v>0.81793099999999996</v>
      </c>
      <c r="F80" s="6">
        <f t="shared" si="4"/>
        <v>0.81793099999999996</v>
      </c>
      <c r="G80" s="97">
        <f t="shared" si="4"/>
        <v>5.243E-4</v>
      </c>
      <c r="I80" s="73" t="s">
        <v>176</v>
      </c>
      <c r="J80" s="85">
        <v>167.930961</v>
      </c>
      <c r="K80" s="85">
        <v>167.930961</v>
      </c>
      <c r="L80" s="85">
        <v>3.25570972</v>
      </c>
      <c r="N80" s="73" t="s">
        <v>188</v>
      </c>
      <c r="O80" s="85">
        <v>0.81793099999999996</v>
      </c>
      <c r="P80" s="85">
        <v>0.81793099999999996</v>
      </c>
      <c r="Q80" s="85">
        <v>5.243E-4</v>
      </c>
      <c r="R80" s="160"/>
    </row>
    <row r="81" spans="1:21" s="75" customFormat="1" ht="15.75" customHeight="1" x14ac:dyDescent="0.25">
      <c r="A81" s="123" t="s">
        <v>196</v>
      </c>
      <c r="B81" s="4">
        <f>J94</f>
        <v>6.6812279999999999</v>
      </c>
      <c r="C81" s="7">
        <f>K94</f>
        <v>6.6812279999999999</v>
      </c>
      <c r="D81" s="90">
        <f>L94</f>
        <v>0.32251626999999999</v>
      </c>
      <c r="E81" s="96">
        <f>O85</f>
        <v>9.3472E-2</v>
      </c>
      <c r="F81" s="6">
        <f>P85</f>
        <v>9.3472E-2</v>
      </c>
      <c r="G81" s="97">
        <f>Q85</f>
        <v>0</v>
      </c>
      <c r="I81" s="73" t="s">
        <v>177</v>
      </c>
      <c r="J81" s="85">
        <v>7.0975910000000004</v>
      </c>
      <c r="K81" s="85">
        <v>7.0975910000000004</v>
      </c>
      <c r="L81" s="85">
        <v>0.21715451999999999</v>
      </c>
      <c r="N81" s="73" t="s">
        <v>189</v>
      </c>
      <c r="O81" s="85">
        <v>66.589034999999996</v>
      </c>
      <c r="P81" s="85">
        <v>66.589034999999996</v>
      </c>
      <c r="Q81" s="85">
        <v>1.0170674</v>
      </c>
      <c r="R81" s="160"/>
    </row>
    <row r="82" spans="1:21" s="75" customFormat="1" ht="15.75" customHeight="1" x14ac:dyDescent="0.25">
      <c r="A82" s="89" t="s">
        <v>96</v>
      </c>
      <c r="B82" s="4">
        <f>J83</f>
        <v>166.27</v>
      </c>
      <c r="C82" s="7">
        <f>K83</f>
        <v>166.27</v>
      </c>
      <c r="D82" s="90">
        <f>L83</f>
        <v>3.5256056899999999</v>
      </c>
      <c r="E82" s="96">
        <f>O74</f>
        <v>14.1</v>
      </c>
      <c r="F82" s="6">
        <f>P74</f>
        <v>14.1</v>
      </c>
      <c r="G82" s="97">
        <f>Q74</f>
        <v>0</v>
      </c>
      <c r="I82" s="73" t="s">
        <v>178</v>
      </c>
      <c r="J82" s="85">
        <v>60.588999999999999</v>
      </c>
      <c r="K82" s="85">
        <v>60.588999999999999</v>
      </c>
      <c r="L82" s="85">
        <v>0</v>
      </c>
      <c r="N82" s="73" t="s">
        <v>190</v>
      </c>
      <c r="O82" s="85">
        <v>9.1936</v>
      </c>
      <c r="P82" s="85">
        <v>9.1936</v>
      </c>
      <c r="Q82" s="85">
        <v>0</v>
      </c>
      <c r="R82" s="160"/>
    </row>
    <row r="83" spans="1:21" s="75" customFormat="1" ht="15.75" customHeight="1" x14ac:dyDescent="0.25">
      <c r="A83" s="117" t="s">
        <v>98</v>
      </c>
      <c r="B83" s="4">
        <f>J49</f>
        <v>2.4315000000000002</v>
      </c>
      <c r="C83" s="7">
        <f>K49</f>
        <v>2.4315000000000002</v>
      </c>
      <c r="D83" s="90">
        <f>L49</f>
        <v>0.11818658</v>
      </c>
      <c r="E83" s="96" t="s">
        <v>19</v>
      </c>
      <c r="F83" s="6" t="s">
        <v>19</v>
      </c>
      <c r="G83" s="97" t="s">
        <v>19</v>
      </c>
      <c r="I83" s="73" t="s">
        <v>180</v>
      </c>
      <c r="J83" s="85">
        <v>166.27</v>
      </c>
      <c r="K83" s="85">
        <v>166.27</v>
      </c>
      <c r="L83" s="85">
        <v>3.5256056899999999</v>
      </c>
      <c r="N83" s="73" t="s">
        <v>192</v>
      </c>
      <c r="O83" s="85">
        <v>1102.0624</v>
      </c>
      <c r="P83" s="85">
        <v>1102.0624</v>
      </c>
      <c r="Q83" s="85">
        <v>135.3194</v>
      </c>
      <c r="R83" s="160"/>
    </row>
    <row r="84" spans="1:21" s="75" customFormat="1" ht="15.75" customHeight="1" x14ac:dyDescent="0.25">
      <c r="A84" s="89" t="s">
        <v>72</v>
      </c>
      <c r="B84" s="4">
        <f>J69</f>
        <v>25.402743999999998</v>
      </c>
      <c r="C84" s="7">
        <f>K69</f>
        <v>25.402743999999998</v>
      </c>
      <c r="D84" s="90">
        <f>L69</f>
        <v>2.7717749999999999E-2</v>
      </c>
      <c r="E84" s="96">
        <f>O62</f>
        <v>3.482256</v>
      </c>
      <c r="F84" s="6">
        <f>P62</f>
        <v>3.482256</v>
      </c>
      <c r="G84" s="97">
        <f>Q62</f>
        <v>0</v>
      </c>
      <c r="I84" s="73" t="s">
        <v>182</v>
      </c>
      <c r="J84" s="85">
        <v>124.8222</v>
      </c>
      <c r="K84" s="85">
        <v>124.8222</v>
      </c>
      <c r="L84" s="85">
        <v>2.4514281800000002</v>
      </c>
      <c r="N84" s="73" t="s">
        <v>193</v>
      </c>
      <c r="O84" s="85">
        <v>559.81719999999996</v>
      </c>
      <c r="P84" s="85">
        <v>559.81719999999996</v>
      </c>
      <c r="Q84" s="85">
        <v>51.618000000000002</v>
      </c>
      <c r="R84" s="160"/>
    </row>
    <row r="85" spans="1:21" s="75" customFormat="1" ht="15.75" customHeight="1" x14ac:dyDescent="0.25">
      <c r="A85" s="113" t="s">
        <v>73</v>
      </c>
      <c r="B85" s="4">
        <f>J68</f>
        <v>9.5028109999999995</v>
      </c>
      <c r="C85" s="7">
        <f>K68</f>
        <v>9.5028109999999995</v>
      </c>
      <c r="D85" s="90">
        <f>L68</f>
        <v>0.18502464999999998</v>
      </c>
      <c r="E85" s="96">
        <f>O61</f>
        <v>5.7622059999999999</v>
      </c>
      <c r="F85" s="6">
        <f>P61</f>
        <v>5.7622059999999999</v>
      </c>
      <c r="G85" s="97">
        <f>Q61</f>
        <v>0</v>
      </c>
      <c r="I85" s="73" t="s">
        <v>183</v>
      </c>
      <c r="J85" s="85">
        <v>32.020899999999997</v>
      </c>
      <c r="K85" s="85">
        <v>32.020899999999997</v>
      </c>
      <c r="L85" s="85">
        <v>0.50026592000000003</v>
      </c>
      <c r="N85" s="73" t="s">
        <v>195</v>
      </c>
      <c r="O85" s="85">
        <v>9.3472E-2</v>
      </c>
      <c r="P85" s="85">
        <v>9.3472E-2</v>
      </c>
      <c r="Q85" s="85">
        <v>0</v>
      </c>
      <c r="R85" s="160"/>
    </row>
    <row r="86" spans="1:21" s="75" customFormat="1" ht="15.75" customHeight="1" x14ac:dyDescent="0.25">
      <c r="A86" s="89" t="s">
        <v>74</v>
      </c>
      <c r="B86" s="4">
        <f>J66</f>
        <v>66.904700000000005</v>
      </c>
      <c r="C86" s="7">
        <f>K66</f>
        <v>66.904700000000005</v>
      </c>
      <c r="D86" s="90">
        <f>L66</f>
        <v>7.0739339999999998E-2</v>
      </c>
      <c r="E86" s="96">
        <f t="shared" ref="E86:G87" si="5">O59</f>
        <v>7.4455</v>
      </c>
      <c r="F86" s="6">
        <f t="shared" si="5"/>
        <v>7.4455</v>
      </c>
      <c r="G86" s="97">
        <f t="shared" si="5"/>
        <v>0</v>
      </c>
      <c r="I86" s="73" t="s">
        <v>184</v>
      </c>
      <c r="J86" s="85">
        <v>6.6338999999999997</v>
      </c>
      <c r="K86" s="85">
        <v>6.6338999999999997</v>
      </c>
      <c r="L86" s="85">
        <v>0.22204093</v>
      </c>
      <c r="N86" s="73" t="s">
        <v>197</v>
      </c>
      <c r="O86" s="85">
        <v>15.717917999999999</v>
      </c>
      <c r="P86" s="85">
        <v>15.717917999999999</v>
      </c>
      <c r="Q86" s="85">
        <v>0</v>
      </c>
      <c r="R86" s="160"/>
    </row>
    <row r="87" spans="1:21" s="75" customFormat="1" ht="15.75" customHeight="1" x14ac:dyDescent="0.25">
      <c r="A87" s="89" t="s">
        <v>75</v>
      </c>
      <c r="B87" s="4">
        <f t="shared" ref="B87:D87" si="6">J67</f>
        <v>264.96028999999999</v>
      </c>
      <c r="C87" s="7">
        <f t="shared" si="6"/>
        <v>264.96028999999999</v>
      </c>
      <c r="D87" s="90">
        <f t="shared" si="6"/>
        <v>0.24435777</v>
      </c>
      <c r="E87" s="96">
        <f t="shared" si="5"/>
        <v>21.7836</v>
      </c>
      <c r="F87" s="6">
        <f t="shared" si="5"/>
        <v>21.7836</v>
      </c>
      <c r="G87" s="97">
        <f t="shared" si="5"/>
        <v>2.1132410000000001E-2</v>
      </c>
      <c r="I87" s="73" t="s">
        <v>186</v>
      </c>
      <c r="J87" s="85">
        <v>60.356999999999999</v>
      </c>
      <c r="K87" s="85">
        <v>60.356999999999999</v>
      </c>
      <c r="L87" s="85">
        <v>2.2124334300000004</v>
      </c>
      <c r="N87" s="75" t="s">
        <v>199</v>
      </c>
      <c r="O87" s="85">
        <v>1301.947776</v>
      </c>
      <c r="P87" s="85">
        <v>1301.947776</v>
      </c>
      <c r="Q87" s="85">
        <v>1.21480707</v>
      </c>
      <c r="R87" s="160"/>
    </row>
    <row r="88" spans="1:21" s="75" customFormat="1" ht="15.75" customHeight="1" x14ac:dyDescent="0.25">
      <c r="A88" s="89" t="s">
        <v>83</v>
      </c>
      <c r="B88" s="4">
        <f t="shared" ref="B88:D89" si="7">J70</f>
        <v>101.69029999999999</v>
      </c>
      <c r="C88" s="7">
        <f t="shared" si="7"/>
        <v>101.69029999999999</v>
      </c>
      <c r="D88" s="90">
        <f t="shared" si="7"/>
        <v>5.43981154</v>
      </c>
      <c r="E88" s="96">
        <f t="shared" ref="E88:G89" si="8">O63</f>
        <v>26.477699999999999</v>
      </c>
      <c r="F88" s="6">
        <f t="shared" si="8"/>
        <v>26.477699999999999</v>
      </c>
      <c r="G88" s="97">
        <f t="shared" si="8"/>
        <v>0</v>
      </c>
      <c r="I88" s="73" t="s">
        <v>187</v>
      </c>
      <c r="J88" s="85">
        <v>22.465060000000001</v>
      </c>
      <c r="K88" s="85">
        <v>22.465060000000001</v>
      </c>
      <c r="L88" s="85">
        <v>1.00853992</v>
      </c>
      <c r="R88" s="160"/>
    </row>
    <row r="89" spans="1:21" s="75" customFormat="1" ht="15.75" customHeight="1" x14ac:dyDescent="0.25">
      <c r="A89" s="89" t="s">
        <v>76</v>
      </c>
      <c r="B89" s="4">
        <f t="shared" si="7"/>
        <v>0.53</v>
      </c>
      <c r="C89" s="7">
        <f t="shared" si="7"/>
        <v>0.53</v>
      </c>
      <c r="D89" s="90">
        <f t="shared" si="7"/>
        <v>0</v>
      </c>
      <c r="E89" s="96">
        <f t="shared" si="8"/>
        <v>0.2</v>
      </c>
      <c r="F89" s="6">
        <f t="shared" si="8"/>
        <v>0.2</v>
      </c>
      <c r="G89" s="97">
        <f t="shared" si="8"/>
        <v>0</v>
      </c>
      <c r="I89" s="73" t="s">
        <v>188</v>
      </c>
      <c r="J89" s="85">
        <v>8.5886689999999994</v>
      </c>
      <c r="K89" s="85">
        <v>8.5886689999999994</v>
      </c>
      <c r="L89" s="85">
        <v>6.1195019999999996E-2</v>
      </c>
      <c r="R89" s="160"/>
    </row>
    <row r="90" spans="1:21" s="75" customFormat="1" ht="15.75" customHeight="1" thickBot="1" x14ac:dyDescent="0.3">
      <c r="A90" s="124" t="s">
        <v>77</v>
      </c>
      <c r="B90" s="43">
        <f>J85</f>
        <v>32.020899999999997</v>
      </c>
      <c r="C90" s="44">
        <f>K85</f>
        <v>32.020899999999997</v>
      </c>
      <c r="D90" s="125">
        <f>L85</f>
        <v>0.50026592000000003</v>
      </c>
      <c r="E90" s="126">
        <f>O76</f>
        <v>8.6021000000000001</v>
      </c>
      <c r="F90" s="44">
        <f>P76</f>
        <v>8.6021000000000001</v>
      </c>
      <c r="G90" s="125">
        <f>Q76</f>
        <v>0</v>
      </c>
      <c r="I90" s="73" t="s">
        <v>189</v>
      </c>
      <c r="J90" s="85">
        <v>25.426964999999999</v>
      </c>
      <c r="K90" s="85">
        <v>25.426964999999999</v>
      </c>
      <c r="L90" s="85">
        <v>1.89736054</v>
      </c>
      <c r="R90" s="160"/>
    </row>
    <row r="91" spans="1:21" s="75" customFormat="1" ht="15.75" customHeight="1" thickBot="1" x14ac:dyDescent="0.3">
      <c r="A91" s="127" t="s">
        <v>93</v>
      </c>
      <c r="B91" s="128">
        <f t="shared" ref="B91:G91" si="9">SUM(B92:B97)</f>
        <v>971.87879199999998</v>
      </c>
      <c r="C91" s="129">
        <f t="shared" si="9"/>
        <v>971.87879199999998</v>
      </c>
      <c r="D91" s="130">
        <f t="shared" si="9"/>
        <v>53.349513229999999</v>
      </c>
      <c r="E91" s="128">
        <f t="shared" si="9"/>
        <v>3360.5404369999997</v>
      </c>
      <c r="F91" s="129">
        <f t="shared" si="9"/>
        <v>3360.5404369999997</v>
      </c>
      <c r="G91" s="130">
        <f t="shared" si="9"/>
        <v>188.19508884000001</v>
      </c>
      <c r="I91" s="73" t="s">
        <v>190</v>
      </c>
      <c r="J91" s="85">
        <v>13.7944</v>
      </c>
      <c r="K91" s="85">
        <v>13.7944</v>
      </c>
      <c r="L91" s="85">
        <v>0.41818459999999996</v>
      </c>
      <c r="R91" s="160"/>
    </row>
    <row r="92" spans="1:21" s="75" customFormat="1" ht="18" customHeight="1" x14ac:dyDescent="0.25">
      <c r="A92" s="2" t="s">
        <v>84</v>
      </c>
      <c r="B92" s="33">
        <f>J72</f>
        <v>260.33783099999999</v>
      </c>
      <c r="C92" s="34">
        <f>K72</f>
        <v>260.33783099999999</v>
      </c>
      <c r="D92" s="131">
        <f>L72</f>
        <v>2.7499226499999998</v>
      </c>
      <c r="E92" s="33">
        <f>O65</f>
        <v>229.974842</v>
      </c>
      <c r="F92" s="34">
        <f>P65</f>
        <v>229.974842</v>
      </c>
      <c r="G92" s="132">
        <f>Q65</f>
        <v>0</v>
      </c>
      <c r="I92" s="73" t="s">
        <v>192</v>
      </c>
      <c r="J92" s="85">
        <v>333.76650000000001</v>
      </c>
      <c r="K92" s="85">
        <v>333.76650000000001</v>
      </c>
      <c r="L92" s="85">
        <v>30.529603000000002</v>
      </c>
      <c r="R92" s="160"/>
    </row>
    <row r="93" spans="1:21" ht="15" customHeight="1" x14ac:dyDescent="0.25">
      <c r="A93" s="1" t="s">
        <v>85</v>
      </c>
      <c r="B93" s="35">
        <f t="shared" ref="B93:D94" si="10">J92</f>
        <v>333.76650000000001</v>
      </c>
      <c r="C93" s="36">
        <f t="shared" si="10"/>
        <v>333.76650000000001</v>
      </c>
      <c r="D93" s="133">
        <f t="shared" si="10"/>
        <v>30.529603000000002</v>
      </c>
      <c r="E93" s="35">
        <f t="shared" ref="E93:G94" si="11">O83</f>
        <v>1102.0624</v>
      </c>
      <c r="F93" s="36">
        <f t="shared" si="11"/>
        <v>1102.0624</v>
      </c>
      <c r="G93" s="134">
        <f t="shared" si="11"/>
        <v>135.3194</v>
      </c>
      <c r="I93" s="73" t="s">
        <v>193</v>
      </c>
      <c r="J93" s="85">
        <v>206.84880000000001</v>
      </c>
      <c r="K93" s="85">
        <v>206.84880000000001</v>
      </c>
      <c r="L93" s="85">
        <v>16.734195</v>
      </c>
      <c r="R93" s="160"/>
      <c r="S93" s="75"/>
      <c r="T93" s="75"/>
      <c r="U93" s="75"/>
    </row>
    <row r="94" spans="1:21" x14ac:dyDescent="0.25">
      <c r="A94" s="1" t="s">
        <v>86</v>
      </c>
      <c r="B94" s="35">
        <f t="shared" si="10"/>
        <v>206.84880000000001</v>
      </c>
      <c r="C94" s="36">
        <f t="shared" si="10"/>
        <v>206.84880000000001</v>
      </c>
      <c r="D94" s="133">
        <f t="shared" si="10"/>
        <v>16.734195</v>
      </c>
      <c r="E94" s="35">
        <f t="shared" si="11"/>
        <v>559.81719999999996</v>
      </c>
      <c r="F94" s="36">
        <f t="shared" si="11"/>
        <v>559.81719999999996</v>
      </c>
      <c r="G94" s="134">
        <f t="shared" si="11"/>
        <v>51.618000000000002</v>
      </c>
      <c r="I94" s="73" t="s">
        <v>195</v>
      </c>
      <c r="J94" s="85">
        <v>6.6812279999999999</v>
      </c>
      <c r="K94" s="85">
        <v>6.6812279999999999</v>
      </c>
      <c r="L94" s="85">
        <v>0.32251626999999999</v>
      </c>
      <c r="R94" s="160"/>
      <c r="S94" s="75"/>
      <c r="T94" s="75"/>
      <c r="U94" s="75"/>
    </row>
    <row r="95" spans="1:21" x14ac:dyDescent="0.25">
      <c r="A95" s="1" t="s">
        <v>198</v>
      </c>
      <c r="B95" s="141" t="s">
        <v>19</v>
      </c>
      <c r="C95" s="142" t="s">
        <v>19</v>
      </c>
      <c r="D95" s="143" t="s">
        <v>19</v>
      </c>
      <c r="E95" s="135">
        <f>O87</f>
        <v>1301.947776</v>
      </c>
      <c r="F95" s="115">
        <f>P87</f>
        <v>1301.947776</v>
      </c>
      <c r="G95" s="116">
        <f>Q87</f>
        <v>1.21480707</v>
      </c>
      <c r="I95" s="73" t="s">
        <v>197</v>
      </c>
      <c r="J95" s="85">
        <v>8.4754819999999995</v>
      </c>
      <c r="K95" s="85">
        <v>8.4754819999999995</v>
      </c>
      <c r="L95" s="85">
        <v>6.19938E-3</v>
      </c>
      <c r="R95" s="160"/>
      <c r="S95" s="75"/>
      <c r="T95" s="75"/>
      <c r="U95" s="75"/>
    </row>
    <row r="96" spans="1:21" x14ac:dyDescent="0.25">
      <c r="A96" s="1" t="s">
        <v>87</v>
      </c>
      <c r="B96" s="35">
        <f t="shared" ref="B96:D97" si="12">J79</f>
        <v>2.9946999999999999</v>
      </c>
      <c r="C96" s="36">
        <f t="shared" si="12"/>
        <v>2.9946999999999999</v>
      </c>
      <c r="D96" s="133">
        <f t="shared" si="12"/>
        <v>8.0082860000000006E-2</v>
      </c>
      <c r="E96" s="71" t="s">
        <v>19</v>
      </c>
      <c r="F96" s="72" t="s">
        <v>19</v>
      </c>
      <c r="G96" s="136" t="s">
        <v>19</v>
      </c>
      <c r="I96" s="73"/>
      <c r="J96" s="75"/>
      <c r="K96" s="75"/>
      <c r="L96" s="75"/>
      <c r="R96" s="155"/>
      <c r="S96" s="75"/>
      <c r="T96" s="75"/>
    </row>
    <row r="97" spans="1:20" ht="15.75" thickBot="1" x14ac:dyDescent="0.3">
      <c r="A97" s="3" t="s">
        <v>88</v>
      </c>
      <c r="B97" s="37">
        <f t="shared" si="12"/>
        <v>167.930961</v>
      </c>
      <c r="C97" s="38">
        <f t="shared" si="12"/>
        <v>167.930961</v>
      </c>
      <c r="D97" s="137">
        <f t="shared" si="12"/>
        <v>3.25570972</v>
      </c>
      <c r="E97" s="37">
        <f>O71</f>
        <v>166.73821899999999</v>
      </c>
      <c r="F97" s="38">
        <f>P71</f>
        <v>166.73821899999999</v>
      </c>
      <c r="G97" s="138">
        <f>Q71</f>
        <v>4.288177E-2</v>
      </c>
    </row>
    <row r="99" spans="1:20" x14ac:dyDescent="0.25">
      <c r="T99" s="154"/>
    </row>
  </sheetData>
  <mergeCells count="3">
    <mergeCell ref="A1:A2"/>
    <mergeCell ref="B1:D1"/>
    <mergeCell ref="E1:G1"/>
  </mergeCells>
  <pageMargins left="0.31496062992125984" right="0.31496062992125984" top="0.35433070866141736" bottom="0.35433070866141736" header="0" footer="0"/>
  <pageSetup scale="95" orientation="portrait" r:id="rId1"/>
  <ignoredErrors>
    <ignoredError sqref="B92:G94 B96:G97 B21:D21 E21:G21 E95:G95 E52:G52 F20:G20" unlockedFormula="1"/>
    <ignoredError sqref="B75:G75 B25:D25 E69:G69 B69:D6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</vt:lpstr>
      <vt:lpstr>Enero a diciembre</vt:lpstr>
      <vt:lpstr>Control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Melquiades Gonzalez</dc:creator>
  <cp:lastModifiedBy>Melquiades Gonzalez</cp:lastModifiedBy>
  <cp:lastPrinted>2022-11-02T15:54:17Z</cp:lastPrinted>
  <dcterms:created xsi:type="dcterms:W3CDTF">2016-04-07T16:05:41Z</dcterms:created>
  <dcterms:modified xsi:type="dcterms:W3CDTF">2023-01-06T15:23:27Z</dcterms:modified>
</cp:coreProperties>
</file>