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 2022\Actualización de la página web\Misiones al Exterior\Diciembre\"/>
    </mc:Choice>
  </mc:AlternateContent>
  <bookViews>
    <workbookView xWindow="0" yWindow="0" windowWidth="28800" windowHeight="120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9" i="1" l="1"/>
  <c r="J169" i="1"/>
  <c r="I169" i="1"/>
  <c r="L167" i="1"/>
  <c r="L166" i="1"/>
  <c r="L165" i="1"/>
  <c r="L164" i="1"/>
  <c r="L163" i="1"/>
  <c r="L169" i="1" s="1"/>
  <c r="L152" i="1" l="1"/>
  <c r="L151" i="1"/>
  <c r="L150" i="1"/>
  <c r="L149" i="1"/>
  <c r="L142" i="1" l="1"/>
  <c r="K142" i="1"/>
  <c r="J142" i="1"/>
  <c r="I142" i="1"/>
  <c r="L141" i="1"/>
  <c r="L140" i="1"/>
  <c r="L139" i="1"/>
  <c r="L138" i="1"/>
  <c r="L137" i="1"/>
  <c r="L136" i="1"/>
  <c r="L135" i="1"/>
  <c r="L134" i="1"/>
  <c r="L133" i="1"/>
  <c r="L128" i="1"/>
  <c r="L127" i="1"/>
  <c r="L126" i="1"/>
  <c r="L125" i="1"/>
  <c r="M124" i="1"/>
  <c r="L124" i="1"/>
  <c r="L111" i="1" l="1"/>
  <c r="L110" i="1"/>
  <c r="L109" i="1"/>
  <c r="L108" i="1"/>
  <c r="L107" i="1"/>
  <c r="L106" i="1"/>
  <c r="L99" i="1" l="1"/>
  <c r="K99" i="1"/>
  <c r="J99" i="1"/>
  <c r="I99" i="1"/>
  <c r="L86" i="1" l="1"/>
  <c r="K86" i="1"/>
  <c r="J86" i="1"/>
  <c r="I86" i="1"/>
  <c r="L84" i="1"/>
  <c r="L83" i="1"/>
  <c r="L82" i="1"/>
  <c r="L81" i="1"/>
  <c r="K73" i="1" l="1"/>
  <c r="J73" i="1"/>
  <c r="I73" i="1"/>
  <c r="L71" i="1"/>
  <c r="L73" i="1" s="1"/>
  <c r="L70" i="1"/>
  <c r="K62" i="1" l="1"/>
  <c r="J62" i="1"/>
  <c r="I62" i="1"/>
  <c r="L60" i="1"/>
  <c r="L59" i="1"/>
  <c r="L58" i="1"/>
  <c r="L57" i="1"/>
  <c r="L56" i="1"/>
  <c r="L55" i="1"/>
  <c r="L54" i="1"/>
  <c r="L53" i="1"/>
  <c r="L52" i="1"/>
  <c r="L51" i="1"/>
  <c r="L50" i="1"/>
  <c r="L49" i="1"/>
  <c r="L48" i="1"/>
  <c r="L62" i="1" s="1"/>
  <c r="K40" i="1" l="1"/>
  <c r="J40" i="1"/>
  <c r="I40" i="1"/>
  <c r="L38" i="1"/>
  <c r="L37" i="1"/>
  <c r="L36" i="1"/>
  <c r="L35" i="1"/>
  <c r="L34" i="1"/>
  <c r="L33" i="1"/>
  <c r="L32" i="1"/>
  <c r="L31" i="1"/>
  <c r="L30" i="1"/>
  <c r="L29" i="1"/>
  <c r="L28" i="1"/>
  <c r="L27" i="1"/>
  <c r="L26" i="1"/>
  <c r="L40" i="1" s="1"/>
  <c r="K18" i="1" l="1"/>
  <c r="J18" i="1"/>
  <c r="I18" i="1"/>
  <c r="L16" i="1"/>
  <c r="L15" i="1"/>
  <c r="L14" i="1"/>
  <c r="L18" i="1" l="1"/>
</calcChain>
</file>

<file path=xl/sharedStrings.xml><?xml version="1.0" encoding="utf-8"?>
<sst xmlns="http://schemas.openxmlformats.org/spreadsheetml/2006/main" count="680" uniqueCount="269">
  <si>
    <t>No hubo misiones al exterior enero de 2022</t>
  </si>
  <si>
    <t>No hubo misiones al exterior febrero de 2022</t>
  </si>
  <si>
    <t>Dirección de Administración y Finanzas</t>
  </si>
  <si>
    <t xml:space="preserve"> Informe de Misiones al Exterior </t>
  </si>
  <si>
    <t>Periodo: Del 1 al 31 de marzo de 2022</t>
  </si>
  <si>
    <t>No.</t>
  </si>
  <si>
    <t>FECHA DE INICIO</t>
  </si>
  <si>
    <t>FECHA DE RETORNO</t>
  </si>
  <si>
    <t>NOMBRE DEL COLABORADOR</t>
  </si>
  <si>
    <t>CARGO</t>
  </si>
  <si>
    <t>DIRECCIÓN</t>
  </si>
  <si>
    <t>DESTINO DE LA MISIÓN</t>
  </si>
  <si>
    <t>OBJETIVO DE LA MISIÓN</t>
  </si>
  <si>
    <t>PASAJE</t>
  </si>
  <si>
    <t>VIÁTICOS</t>
  </si>
  <si>
    <t>CUOTA DE INSCRIPCIÓN</t>
  </si>
  <si>
    <t>TOTAL</t>
  </si>
  <si>
    <t>INFORME DE MISIÓN</t>
  </si>
  <si>
    <t xml:space="preserve">Eder Córdoba </t>
  </si>
  <si>
    <t xml:space="preserve">Director </t>
  </si>
  <si>
    <t>Dirección de Financiamiento Público</t>
  </si>
  <si>
    <t>Asunción, Paraguay</t>
  </si>
  <si>
    <t>Participó en las XXXIX Reunión del Comité de Auditoría de CAF, CLXXIV Reunión del Directorio, LIII Reunión de la Asamblea Ordinaria de Accionistas; y XX Reunión de la Asamblea Extraordinaria de Accionistas.</t>
  </si>
  <si>
    <t>Orcila de Constable</t>
  </si>
  <si>
    <t>Directora</t>
  </si>
  <si>
    <t>Dirección de Administración de Bienes Aprehendidos</t>
  </si>
  <si>
    <t>Lima, Perú</t>
  </si>
  <si>
    <t>Atendió la invitación de la Oficina de Asuntos Antinarcóticos y Aplicación de la Ley (INL) de la Embajada de los Estados Unidos.</t>
  </si>
  <si>
    <t>Ver Informe</t>
  </si>
  <si>
    <t>Karina Roner</t>
  </si>
  <si>
    <t>Subjefa</t>
  </si>
  <si>
    <t xml:space="preserve">Ver Informe  </t>
  </si>
  <si>
    <t xml:space="preserve">Martín Barciela </t>
  </si>
  <si>
    <t>Coordinador de Confidencialidad y Salvaguarda de Datos</t>
  </si>
  <si>
    <t xml:space="preserve">Dirección General de Ingresos </t>
  </si>
  <si>
    <t>México D.F., México</t>
  </si>
  <si>
    <t>Participó como miembro del panel de expertos de la OCDE sobre Confidencialidad y Salvaguarda de Datos al Servicio al servicio de administración tributaria (SAT).</t>
  </si>
  <si>
    <t xml:space="preserve">Ver Informe </t>
  </si>
  <si>
    <t xml:space="preserve">Isabel Vecchio  </t>
  </si>
  <si>
    <t xml:space="preserve">Coordinadora de temas para la organización y desarrollo económico. </t>
  </si>
  <si>
    <t xml:space="preserve">Dirección Estrategia Financiera y Fiscal Internacional </t>
  </si>
  <si>
    <t>Bruselas, Jersey, España y Francia</t>
  </si>
  <si>
    <t>Participó en reuniones de alta importancia previo al cara a cara, con países y organismos internacionales vinculados con el plan de acción del grupo de acción financiera internacional (GAFI) así como Unión Europea.</t>
  </si>
  <si>
    <t>6</t>
  </si>
  <si>
    <t xml:space="preserve">Vivian Valdés </t>
  </si>
  <si>
    <t>GRAN TOTAL</t>
  </si>
  <si>
    <t>Abril</t>
  </si>
  <si>
    <t>Periodo: Del 1 al 30 de abril de 2022</t>
  </si>
  <si>
    <t xml:space="preserve">Publio De Gracia  </t>
  </si>
  <si>
    <t xml:space="preserve">Director  </t>
  </si>
  <si>
    <t>Dirección General de Ingresos</t>
  </si>
  <si>
    <t>Madrid, España y París, Francia</t>
  </si>
  <si>
    <t xml:space="preserve">Participó y debatió en la toma de decisiones de Reuniones en la Agencia Tributaria Española en el CIAT. </t>
  </si>
  <si>
    <t xml:space="preserve">  Ninoshka Ríos </t>
  </si>
  <si>
    <t xml:space="preserve">Técnica de Intercambio de Información </t>
  </si>
  <si>
    <t xml:space="preserve">Jacqueline Yap </t>
  </si>
  <si>
    <t xml:space="preserve">Jefa de Gabinete </t>
  </si>
  <si>
    <t xml:space="preserve">Despacho Del Viceministro de Finanzas </t>
  </si>
  <si>
    <t>Madrid, España</t>
  </si>
  <si>
    <t xml:space="preserve">Participó en la Reunión Tributaria Española en el CIAT. </t>
  </si>
  <si>
    <t xml:space="preserve">Cesar Pinilla </t>
  </si>
  <si>
    <t xml:space="preserve">Asesor </t>
  </si>
  <si>
    <t>Alexandra Marotta</t>
  </si>
  <si>
    <t xml:space="preserve">Jefa de Intercambio de Información </t>
  </si>
  <si>
    <t>Gerardo Herrera</t>
  </si>
  <si>
    <t xml:space="preserve">Jefe Jurídico Tributario </t>
  </si>
  <si>
    <t xml:space="preserve">Participo y debatió en la toma de decisiones de Reuniones en la Agencia Tributaria Española en el CIAT. </t>
  </si>
  <si>
    <t xml:space="preserve">Dilia Palma </t>
  </si>
  <si>
    <t xml:space="preserve">Asesora de Asuntos Fiscales Tributarios Internacionales  </t>
  </si>
  <si>
    <t xml:space="preserve">Leydis Murillo </t>
  </si>
  <si>
    <t>Técnica de Intercambio de Información</t>
  </si>
  <si>
    <t>París, Francia</t>
  </si>
  <si>
    <t>Francisco Álvarez</t>
  </si>
  <si>
    <t>Dirección de Inversiones, Concesiones y Riesgos del Estado</t>
  </si>
  <si>
    <t>Medellin, Colombia</t>
  </si>
  <si>
    <t>Participó en las Reuniones de la Junta Directiva de Elektra Noreste, S.A.</t>
  </si>
  <si>
    <t xml:space="preserve">Michell González   </t>
  </si>
  <si>
    <t xml:space="preserve">Técnica en Temas de GAFILAT </t>
  </si>
  <si>
    <t>Dirección de Estrategia Financiera y Fiscal Internacional</t>
  </si>
  <si>
    <t xml:space="preserve">Puerto España, Trinidad y Tobago </t>
  </si>
  <si>
    <t>Participó en Cara a Cara con el grupo de revisión de la Cooperación Técnica Internacional (ICRG).</t>
  </si>
  <si>
    <t xml:space="preserve">  Giuseppina Caterina  </t>
  </si>
  <si>
    <t>Reunión con el Director de SEPBLAC (Servicio Ejecutivo de la Comisión de Prevención del Blanqueo de Capitales e Infracciones Monetarias) y reunión con el Subdirector General de Inspección y control de Movimientos de Capitales de la Dirección General del Tesoro y Política Financiera de España.</t>
  </si>
  <si>
    <t xml:space="preserve">Isabell Vecchio </t>
  </si>
  <si>
    <t xml:space="preserve">Mayo </t>
  </si>
  <si>
    <t>Período: Del 1 al 31 de mayo de 2022</t>
  </si>
  <si>
    <t>Publio De Gracia</t>
  </si>
  <si>
    <t>Director</t>
  </si>
  <si>
    <t xml:space="preserve">San José, Costa Rica </t>
  </si>
  <si>
    <t>Conocer los esfuerzos y acciones concretas desarrolladas por los demás socios de la declaración y participar en los diferente sesiones, reuniones plenarias, multilaterales y bilaterales con el fin de propiciar y fortalecer los lazos de cooperación e intercambio de información en la región y establecer canales, fluidos de comunicación con nuestra contra parte.</t>
  </si>
  <si>
    <t xml:space="preserve"> Alexandra Marrotta</t>
  </si>
  <si>
    <t>Jefa de Intercambio de información</t>
  </si>
  <si>
    <t>Martin Barciela</t>
  </si>
  <si>
    <t xml:space="preserve"> Ver Informe </t>
  </si>
  <si>
    <t>Isabel Y. Vecchio A.</t>
  </si>
  <si>
    <t>Dirección de Estrategia Financiera y Fiscal Internacional.</t>
  </si>
  <si>
    <t>Participar en la primera reunión presencial de la iniciativa de la declaración de punta del este del foro global sobre transparencia e intercambio de información con fines fiscales.</t>
  </si>
  <si>
    <t>Vivian Valdés</t>
  </si>
  <si>
    <t>Coordinadora en temas de la Organización para la Cooperación y el Desarrollo Económicos (OCDE) y de la Unión Europea (UE)</t>
  </si>
  <si>
    <t xml:space="preserve">Publio De Gracia </t>
  </si>
  <si>
    <t>Bogotá,  Colombia</t>
  </si>
  <si>
    <t>Asistir al "Primer Congreso Nacional Anticorrupción WCA Colombia.</t>
  </si>
  <si>
    <t>Ninoshka Ríos</t>
  </si>
  <si>
    <t>Técnica de Intercambio de Información.</t>
  </si>
  <si>
    <t>Dilia Palma</t>
  </si>
  <si>
    <t>Asesora de Asuntos Tributarios Internacionales</t>
  </si>
  <si>
    <t>Bogotá, Colombia</t>
  </si>
  <si>
    <t>Euribiades Cano</t>
  </si>
  <si>
    <t>Jefe de la Oficina de Auditoria Interna</t>
  </si>
  <si>
    <t xml:space="preserve"> Oficina de Auditoria Interna</t>
  </si>
  <si>
    <t>Malta</t>
  </si>
  <si>
    <t>Foro de timbrados fiscal y trazabilidad, conocimientos sobre sistema de trazabilidad y sellos fiscales.</t>
  </si>
  <si>
    <t xml:space="preserve">Buenos Aires, Argentina </t>
  </si>
  <si>
    <t>Participar en la reunión de coordinadores nacionales de Gafilat con el fin de revisar los lineamientos y actualizaciones del organismo en materia de lavado de dinero y financiamiento del terrorismo, además de revisar la reglas a seguir para la quinta ronda de evaluación mutua.</t>
  </si>
  <si>
    <t>Michelle González</t>
  </si>
  <si>
    <t>Coordinadora Técnica en temas de GAFI-GAFILAT</t>
  </si>
  <si>
    <t>Washington, D.C., Estados Unidos</t>
  </si>
  <si>
    <t>Asistir a reuniones con altas autoridades del Departamento del Tesoro de los Estados Unidos y sus equipos técnicos.</t>
  </si>
  <si>
    <t xml:space="preserve">Jorge L. Almengor C. </t>
  </si>
  <si>
    <t>Viceministro de Finanzas</t>
  </si>
  <si>
    <t xml:space="preserve">Viceministerio de Finanzas </t>
  </si>
  <si>
    <t>Forma parte de la delegación Oficial de Panamá en la reunión con el Departamento del Tesoro de los Estads Unidos de la GAFI.</t>
  </si>
  <si>
    <t xml:space="preserve">Junio </t>
  </si>
  <si>
    <t>Período: del 1 al 30 de junio de 2022</t>
  </si>
  <si>
    <t xml:space="preserve">Isabel Y. Vecchio A. </t>
  </si>
  <si>
    <t>Santiago de Chile</t>
  </si>
  <si>
    <t>Participó de una vista de referenciación a las oficinas del servicio Interno de Impuesto de Chile (SII); Invitación extendida por parte de la Dirección General de Ingresos, (DGI) del Ministerio de Economía y Finanzas, (MEF), con el apoyo de la Sección Antinarcóticos y Aplicación de la Ley de la embajada de los Estados Unidos de América en Panamá, (INL).</t>
  </si>
  <si>
    <t xml:space="preserve">Lineth Serrano </t>
  </si>
  <si>
    <t>Abogada - Coordinación en temas de GAFI/ GAFILAT.</t>
  </si>
  <si>
    <t xml:space="preserve">Julio </t>
  </si>
  <si>
    <t>Período: Del 1 al 31 de julio de 2022</t>
  </si>
  <si>
    <t xml:space="preserve">Isabel Vecchio </t>
  </si>
  <si>
    <t xml:space="preserve">Madrid, España </t>
  </si>
  <si>
    <t xml:space="preserve">Participó en reuniones con la comisión evaluadora técnica del Departamento del Tesoro, el Director de Servicio Ejecutivo de la Comisión de Prevención de Blanqueo de Capitales e Infracciones Monetarias, Colegio de Notarios, Colegio de Abogados, Ministerio de Relaciones Exteriores y Foros global. </t>
  </si>
  <si>
    <t xml:space="preserve">Michelle González </t>
  </si>
  <si>
    <t>Coordinadora Técnica en Temas GAFI-GAFILAT</t>
  </si>
  <si>
    <t>Quito, Ecuador</t>
  </si>
  <si>
    <t xml:space="preserve">Agosto </t>
  </si>
  <si>
    <t>Período: Del 1 al 31 de agosto de 2022</t>
  </si>
  <si>
    <t>Dirección de Inversiones. Concesiones y riesgos del Estado</t>
  </si>
  <si>
    <t>Participó en la reunión de la Junta Directiva de Elektra Noreste, S.A.</t>
  </si>
  <si>
    <t>Eder Córdoba</t>
  </si>
  <si>
    <t>Santo Domingo, República Dominicana</t>
  </si>
  <si>
    <t>Lanzamiento de la Plataforma Regional de Cambio Climático de Ministerios de Hacienda, Economía y Finanzas.</t>
  </si>
  <si>
    <t>Roberto Vernaza</t>
  </si>
  <si>
    <t>Subdirector</t>
  </si>
  <si>
    <t>Lineth Serrano</t>
  </si>
  <si>
    <t>Abogada</t>
  </si>
  <si>
    <t>Busan, República de Corea</t>
  </si>
  <si>
    <t>Participó en el curso de formación de los estándares internacionales del Grupo de Acción Financiera Internacional (GAFI).</t>
  </si>
  <si>
    <t>Managua, Nicaragua</t>
  </si>
  <si>
    <t>Participó en la capacitación para futuros evaluadores en la metodología de evaluación del Grupo de Acción Financiera Internacional (GAFI).</t>
  </si>
  <si>
    <t>Septiembre</t>
  </si>
  <si>
    <t>Período: Del 1 al 30 de septiembre de 2022</t>
  </si>
  <si>
    <t>Isabel Y. Vecchio</t>
  </si>
  <si>
    <t>Participó en el Seminario Subregional Norte para evaluadores del Grupo de Acción  Financiera de Latinoamérica (GAFILAT).</t>
  </si>
  <si>
    <t>Coordinadora Técnica - GAFI-GAFILAT</t>
  </si>
  <si>
    <t xml:space="preserve">Participó en la reunión denominada "Cara a Cara" con revisores del grupo de revisión de la cooperación Internacional (ICRG) y del Grupo Acción Financiera  (GAFI). </t>
  </si>
  <si>
    <t xml:space="preserve">Caterina Giuseppina </t>
  </si>
  <si>
    <t>Técnica - GAFI-GAFILAT</t>
  </si>
  <si>
    <t>Yazmín González</t>
  </si>
  <si>
    <t xml:space="preserve">Abogada </t>
  </si>
  <si>
    <t xml:space="preserve">Paris, Francia </t>
  </si>
  <si>
    <t>Participó en la coordinación de la Organización para la cooperación y el Desarrollo económico (OCDE) y de la Unión Europea (UE).</t>
  </si>
  <si>
    <t>Tatiana Alemán</t>
  </si>
  <si>
    <t>Subdirectora</t>
  </si>
  <si>
    <t>Subjefa de Intercambio de Información</t>
  </si>
  <si>
    <t xml:space="preserve"> Aichell  Alvarado</t>
  </si>
  <si>
    <t>Oficial de Intercambio de Información</t>
  </si>
  <si>
    <t>Participó en la 10.ª reunión del grupo de revisión por pares del Intercambio Automático de Información (APRG), como miembro del grupo de revisión por parte de la AEOI del 5 al 8 de septiembre de 2022.</t>
  </si>
  <si>
    <t>2,396.00</t>
  </si>
  <si>
    <t xml:space="preserve">Margie-Lys Jaime </t>
  </si>
  <si>
    <t>Jefa del Área de Cumplimiento y Pasivo</t>
  </si>
  <si>
    <t>Área de Cumplimiento y Pasivo</t>
  </si>
  <si>
    <t>Viena, Austria</t>
  </si>
  <si>
    <t>Participó en el 43er período de sesiones del Grupo de Trabajo III de la CNUDMI, sobre las Reformas al Sistema de Solución de Controversias Inversionista-Estado.</t>
  </si>
  <si>
    <t>0.00</t>
  </si>
  <si>
    <t xml:space="preserve">New York, Estados Unidos  </t>
  </si>
  <si>
    <t xml:space="preserve">Participó en las reuniones para promover las oportunidades e incentivos de inversión que ofrece el sector bancario y financiero de la República de Panamá, a inversionistas potenciales, claves en el sector financiero y bancario internacional, especialmente aquellos basados en Estados Unidos. </t>
  </si>
  <si>
    <t>2,046.23</t>
  </si>
  <si>
    <t>Martín Barciela</t>
  </si>
  <si>
    <t>Coordinador de Confidencialidad y Salvaguarda de datos</t>
  </si>
  <si>
    <t>Budapest, Hungría</t>
  </si>
  <si>
    <t>Participó en el panel de expertos CDS del Foro Global.</t>
  </si>
  <si>
    <t>3,156.00</t>
  </si>
  <si>
    <t>Habana, Cuba</t>
  </si>
  <si>
    <t xml:space="preserve">Participó en el curso sobre las 40 recomendaciones de Grupo Acción Financiera  (GAFI). </t>
  </si>
  <si>
    <t>Jorge L. Almengor</t>
  </si>
  <si>
    <t>Viceministro</t>
  </si>
  <si>
    <t>Despacho de Viceministerio de Finanzas</t>
  </si>
  <si>
    <t xml:space="preserve">Estados Unidos - New York </t>
  </si>
  <si>
    <t>Participó en el evento de Latín Fiance en el cual se premia a Panamá por sus transacciones del año 2022 "Project &amp; Infrastructure Financies".</t>
  </si>
  <si>
    <t>2,786.00</t>
  </si>
  <si>
    <t xml:space="preserve">Participó de las reuniones de los grupos de trabajo y Pleno del Grupo de Acción Financiera de Latinoamérica (GAFILAT), en donde se presentan estrategias y lineamientos enfocados a fortalecer las medidas de prevención de blanqueo de capitales adoptadas en el plan de trabajo. Presentar en el pleno de GAFILAT los avances de la República de Panamá, en los últimos 6 meses. </t>
  </si>
  <si>
    <t>Participó en la 10ª reunión del grupo de revisión por pares del Intercambio Automático de Información (APRG), como parte del Foro Global.</t>
  </si>
  <si>
    <t>Octubre</t>
  </si>
  <si>
    <t>Período: Del 1 al 31 de octubre de 2022</t>
  </si>
  <si>
    <t>España, Granada</t>
  </si>
  <si>
    <t>Participó en la Conferencia Técnica del CIAT 2022, con el tema la Administración Sapiens: la gestión de la información y del conocimiento para mejorar la prevención y lucha  contra el fraude.</t>
  </si>
  <si>
    <t>Lian Vásquez</t>
  </si>
  <si>
    <t>Jefa del Departamento de Factura Electrónica</t>
  </si>
  <si>
    <t xml:space="preserve">Tatiana Alemán  </t>
  </si>
  <si>
    <t>Participó en la 14ª Reunión del Marco Inclusivo sobre BEPS, en donde se desarrollarán los temas de la Acción 1 de Beps – Economía Digital (Pilar I y II).</t>
  </si>
  <si>
    <t>Coordinadora Técnica</t>
  </si>
  <si>
    <t xml:space="preserve">Berlín, Alemania </t>
  </si>
  <si>
    <t>Participó en reuniones al Parlamento Alemán junto con el Embajador de Panamá en ese país. Además de participar de una reunión con el presidente saliente del Grupo de Acción Financiera Internacional, (GAFI), señor Marcus Pleyer.</t>
  </si>
  <si>
    <t>Participó en el Taller de Formación para miembros de los Grupos de Expertos de GAFILAT y Coordinadores Nacionales.</t>
  </si>
  <si>
    <t xml:space="preserve">Abuja, Nigeria </t>
  </si>
  <si>
    <t>Participó en el Foro Anual de Negociadores de inversión en Países en Desarrollo, organizado por el Instituto Internacional de Desarrollo Sostenible (IISD) y auspiciado por la Comisión de Promoción de las Inversiones de Nigeria.</t>
  </si>
  <si>
    <t>Anna Lagrotta</t>
  </si>
  <si>
    <t xml:space="preserve"> Dirección de Financiamiento Público</t>
  </si>
  <si>
    <t>Washington D.C., Estados Unidos</t>
  </si>
  <si>
    <t>Participó como Gobernadora Alterna en la Asamblea anual de Gobernadores del Banco Mundial y el Fondo Monetario Internacional.</t>
  </si>
  <si>
    <t>765.17</t>
  </si>
  <si>
    <t>Hernán Arboleda</t>
  </si>
  <si>
    <t>Dirección de Políticas Públicas</t>
  </si>
  <si>
    <t>Participó como parte de la delegación que acompañara al Señor Ministro en la reunión de la Asamblea Anual de Gobernadores del Banco Mundial y el Fondo Monetario Internacional.</t>
  </si>
  <si>
    <t>Héctor E. Alexander H.</t>
  </si>
  <si>
    <t>Ministro</t>
  </si>
  <si>
    <t>Despacho del Ministro</t>
  </si>
  <si>
    <t xml:space="preserve">Washington D.C., Estados Unidos / París, Francia </t>
  </si>
  <si>
    <t>Participó en la Asamblea Anual de Gobernadores del Banco Mundial y el Fondo Monetario Internacional que se celebra en Washington D.C., Estados Unidos del 10 al 15 de octubre de 2022 y del 16 al 22 de octubre participó en las reuniones de los grupos de trabajo y Pleno GAFI, a realizarse en la ciudad de Paris, Francia.</t>
  </si>
  <si>
    <t xml:space="preserve">Directora </t>
  </si>
  <si>
    <t>Participó en reunión con la señora Elizabeth Rosenberg, Assistant Secretary for Terrorist Financing and Financial Crimes del Departamento del Tesoro de los Estados Unidos; Reunión de Grupos de Trabajo de Cooperación Internacional y al Pleno del Grupo de Acción Financiera Internacional, (GAFI).</t>
  </si>
  <si>
    <t>4,800.00</t>
  </si>
  <si>
    <t xml:space="preserve">París, Francia </t>
  </si>
  <si>
    <t>Participó en reuniones de Grupos de Trabajo y al Pleno del Grupo de Acción Financiera Internacional.</t>
  </si>
  <si>
    <t>4,000.00</t>
  </si>
  <si>
    <t>Despacho del Viceministro de Finanzas</t>
  </si>
  <si>
    <t>Para participar en reunión de Alto Nivel GAFI, que se llevó a cabo en Paris Francia, del 16 al 17 de octubre de 2022.</t>
  </si>
  <si>
    <t>César Pinilla</t>
  </si>
  <si>
    <t>Asesor del Viceministerio de Finanzas</t>
  </si>
  <si>
    <t>Participó en reunión de Alto Nivel GAFI, que se llevara a cabo en Paris Francia, del 18 al 19 de octubre de 2022.</t>
  </si>
  <si>
    <t>2,000.00</t>
  </si>
  <si>
    <t>Coordinador de Confidencialidad</t>
  </si>
  <si>
    <t>Antigua y Barbuda</t>
  </si>
  <si>
    <t>Asistió a Saint John, República de Antigua y Barbuda, al panel de expertos CDS del Foro Global.</t>
  </si>
  <si>
    <t>900.00</t>
  </si>
  <si>
    <t>Participó en la Reunión presencial del FTA MAP Forum (Acción 14 - Estándar Mínimo de Cumplimiento Obligatorio.</t>
  </si>
  <si>
    <t>2,500.00</t>
  </si>
  <si>
    <t>Yasmin González</t>
  </si>
  <si>
    <t xml:space="preserve">Noviembre </t>
  </si>
  <si>
    <t>Período: Del 1 al 30 de noviembre de 2022</t>
  </si>
  <si>
    <t>Jefa de Intercambio de Información</t>
  </si>
  <si>
    <t>Sevilla, España</t>
  </si>
  <si>
    <t>Participó a las 15ª Reunión Plenaria del Foro Global y reuniones asociadas de la OCDE.</t>
  </si>
  <si>
    <t xml:space="preserve"> Subjefa de Intercambio de Información</t>
  </si>
  <si>
    <t>Madrid, España y Bruselas, Bélgica</t>
  </si>
  <si>
    <t>Participó en la Reunión de Iniciativa de Punta del Este y a la 15ª Reunión Plenaria del Foro Global y sobre Transparencia e Intercambio de Información con Fines Fiscales del cual el país es miembro.</t>
  </si>
  <si>
    <t>Seúl, República de Corea</t>
  </si>
  <si>
    <t>Participó en el Tercer Foro Internacional de Administración Tributaria "Administración Tributaria Digital: La Próxima Frontera".</t>
  </si>
  <si>
    <t>Nicole Montufar</t>
  </si>
  <si>
    <t>Coordinadora del PATDAT</t>
  </si>
  <si>
    <t>Diciembre</t>
  </si>
  <si>
    <t>Período: Del 1 al 31 de diciembre de 2022</t>
  </si>
  <si>
    <t xml:space="preserve">Francisco Álvarez </t>
  </si>
  <si>
    <t>Dirección General de Inversiones, Concesiones y Riesgos del Estado</t>
  </si>
  <si>
    <t>Medellín, Colombia</t>
  </si>
  <si>
    <t>Participó en la Reunión de la Junta Directiva de la empresa Mixta Elektra Noreste, S.A. (ENSA).</t>
  </si>
  <si>
    <t>Buenos Aires, Argentina</t>
  </si>
  <si>
    <t>Participó en la XLVI Reunión de Grupos de Trabajo y Pleno de Representantes de Grupo de Acción Financiera de Latinoamérica (GAFILAT).</t>
  </si>
  <si>
    <t>Michelle Gonzalez</t>
  </si>
  <si>
    <t>Coordinadora Técnica en temas GAFI-GAFILAT</t>
  </si>
  <si>
    <t>Participó  en la XLVI Reunión de Grupos de Trabajo y Pleno de Representantes de Grupo de Acción Financiera de Latinoamérica (GAFILAT).</t>
  </si>
  <si>
    <t>Heydi Araica</t>
  </si>
  <si>
    <t>Coordinadora Administrativa</t>
  </si>
  <si>
    <t>Sol Vega</t>
  </si>
  <si>
    <t>Asistente Administrativa</t>
  </si>
  <si>
    <t>Participó en el Panel de Expertos CDS del Foro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</si>
</sst>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B/.&quot;* #,##0.00_-;\-&quot;B/.&quot;* #,##0.00_-;_-&quot;B/.&quot;* &quot;-&quot;??_-;_-@_-"/>
    <numFmt numFmtId="164" formatCode="&quot;B/.&quot;#,##0.00"/>
    <numFmt numFmtId="165" formatCode="#,##0.00_ ;\-#,##0.00\ "/>
  </numFmts>
  <fonts count="29" x14ac:knownFonts="1">
    <font>
      <sz val="11"/>
      <color theme="1"/>
      <name val="Calibri"/>
      <family val="2"/>
      <scheme val="minor"/>
    </font>
    <font>
      <sz val="18"/>
      <color theme="1"/>
      <name val="Arial Black"/>
      <family val="2"/>
    </font>
    <font>
      <sz val="11"/>
      <color theme="1"/>
      <name val="Calibri"/>
      <family val="2"/>
      <scheme val="minor"/>
    </font>
    <font>
      <b/>
      <sz val="11"/>
      <color indexed="9"/>
      <name val="Arial"/>
      <family val="2"/>
    </font>
    <font>
      <sz val="11"/>
      <name val="Arial"/>
      <family val="2"/>
    </font>
    <font>
      <sz val="12"/>
      <name val="Arial"/>
      <family val="2"/>
    </font>
    <font>
      <u/>
      <sz val="10"/>
      <color indexed="12"/>
      <name val="Arial"/>
      <family val="2"/>
    </font>
    <font>
      <b/>
      <sz val="11"/>
      <name val="Arial"/>
      <family val="2"/>
    </font>
    <font>
      <sz val="10"/>
      <name val="Arial"/>
      <family val="2"/>
    </font>
    <font>
      <sz val="12"/>
      <name val="Book Antiqua"/>
      <family val="1"/>
    </font>
    <font>
      <b/>
      <sz val="12"/>
      <name val="Book Antiqua"/>
      <family val="1"/>
    </font>
    <font>
      <sz val="11"/>
      <color theme="1"/>
      <name val="Arial Black"/>
      <family val="2"/>
    </font>
    <font>
      <sz val="10"/>
      <name val="Book Antiqua"/>
      <family val="1"/>
    </font>
    <font>
      <b/>
      <sz val="18"/>
      <name val="Book Antiqua"/>
      <family val="1"/>
    </font>
    <font>
      <u/>
      <sz val="12"/>
      <color indexed="12"/>
      <name val="Arial"/>
      <family val="2"/>
    </font>
    <font>
      <b/>
      <sz val="12"/>
      <color indexed="9"/>
      <name val="Arial"/>
      <family val="2"/>
    </font>
    <font>
      <b/>
      <sz val="14"/>
      <name val="Arial"/>
      <family val="2"/>
    </font>
    <font>
      <b/>
      <sz val="10"/>
      <color indexed="9"/>
      <name val="Arial"/>
      <family val="2"/>
    </font>
    <font>
      <u/>
      <sz val="11"/>
      <color indexed="12"/>
      <name val="Arial"/>
      <family val="2"/>
    </font>
    <font>
      <b/>
      <sz val="12"/>
      <color theme="1"/>
      <name val="Arial Black"/>
      <family val="2"/>
    </font>
    <font>
      <b/>
      <sz val="16"/>
      <name val="Arial"/>
      <family val="2"/>
    </font>
    <font>
      <sz val="12"/>
      <color theme="1"/>
      <name val="Arial Black"/>
      <family val="2"/>
    </font>
    <font>
      <sz val="12"/>
      <color theme="1"/>
      <name val="Arial"/>
      <family val="2"/>
    </font>
    <font>
      <b/>
      <u/>
      <sz val="12"/>
      <color indexed="9"/>
      <name val="Arial"/>
      <family val="2"/>
    </font>
    <font>
      <u/>
      <sz val="12"/>
      <color theme="1"/>
      <name val="Calibri"/>
      <family val="2"/>
      <scheme val="minor"/>
    </font>
    <font>
      <u/>
      <sz val="12"/>
      <name val="Arial"/>
      <family val="2"/>
    </font>
    <font>
      <b/>
      <sz val="18"/>
      <name val="Arial"/>
      <family val="2"/>
    </font>
    <font>
      <b/>
      <sz val="10"/>
      <name val="Arial"/>
      <family val="2"/>
    </font>
    <font>
      <sz val="10"/>
      <color theme="1"/>
      <name val="Arial"/>
      <family val="2"/>
    </font>
  </fonts>
  <fills count="4">
    <fill>
      <patternFill patternType="none"/>
    </fill>
    <fill>
      <patternFill patternType="gray125"/>
    </fill>
    <fill>
      <patternFill patternType="solid">
        <fgColor indexed="12"/>
        <bgColor indexed="64"/>
      </patternFill>
    </fill>
    <fill>
      <patternFill patternType="solid">
        <fgColor theme="0"/>
        <bgColor indexed="64"/>
      </patternFill>
    </fill>
  </fills>
  <borders count="12">
    <border>
      <left/>
      <right/>
      <top/>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6" fillId="0" borderId="0" applyNumberFormat="0" applyFill="0" applyBorder="0" applyAlignment="0" applyProtection="0">
      <alignment vertical="top"/>
      <protection locked="0"/>
    </xf>
  </cellStyleXfs>
  <cellXfs count="192">
    <xf numFmtId="0" fontId="0" fillId="0" borderId="0" xfId="0"/>
    <xf numFmtId="0" fontId="1" fillId="0" borderId="0" xfId="0" applyFont="1"/>
    <xf numFmtId="0" fontId="4" fillId="3" borderId="4" xfId="0" applyNumberFormat="1" applyFont="1" applyFill="1" applyBorder="1" applyAlignment="1">
      <alignment horizontal="center" vertical="center" wrapText="1"/>
    </xf>
    <xf numFmtId="15"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164" fontId="4" fillId="3" borderId="4" xfId="1"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5" fillId="0" borderId="0" xfId="0" applyFont="1" applyAlignment="1">
      <alignment horizontal="justify" vertical="center"/>
    </xf>
    <xf numFmtId="4" fontId="6" fillId="3" borderId="4" xfId="2" applyNumberFormat="1" applyFill="1" applyBorder="1" applyAlignment="1" applyProtection="1">
      <alignment horizontal="center" vertical="center" wrapText="1"/>
    </xf>
    <xf numFmtId="4" fontId="6" fillId="3" borderId="4" xfId="2" applyNumberFormat="1" applyFont="1" applyFill="1" applyBorder="1" applyAlignment="1" applyProtection="1">
      <alignment horizontal="center" vertical="center" wrapText="1"/>
    </xf>
    <xf numFmtId="49" fontId="4"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0" fontId="8" fillId="0" borderId="5" xfId="0" applyFont="1" applyBorder="1"/>
    <xf numFmtId="0" fontId="8" fillId="0" borderId="4" xfId="0" applyFont="1" applyFill="1" applyBorder="1" applyAlignment="1">
      <alignment horizontal="left" vertical="center"/>
    </xf>
    <xf numFmtId="0" fontId="8" fillId="0" borderId="4" xfId="0" applyFont="1" applyFill="1" applyBorder="1" applyAlignment="1">
      <alignment vertical="center" wrapText="1"/>
    </xf>
    <xf numFmtId="44" fontId="8" fillId="0" borderId="4" xfId="1" applyFont="1" applyFill="1" applyBorder="1" applyAlignment="1">
      <alignment horizontal="center" vertical="center"/>
    </xf>
    <xf numFmtId="4" fontId="8" fillId="0" borderId="4" xfId="0" applyNumberFormat="1" applyFont="1" applyFill="1" applyBorder="1" applyAlignment="1">
      <alignment horizontal="center" vertical="center"/>
    </xf>
    <xf numFmtId="4" fontId="8" fillId="0" borderId="4" xfId="0" applyNumberFormat="1" applyFont="1" applyBorder="1" applyAlignment="1">
      <alignment horizontal="center" vertical="center"/>
    </xf>
    <xf numFmtId="0" fontId="3" fillId="2" borderId="0" xfId="0" applyFont="1" applyFill="1" applyBorder="1" applyAlignment="1">
      <alignment vertical="center"/>
    </xf>
    <xf numFmtId="0" fontId="3" fillId="2" borderId="2" xfId="0" applyFont="1" applyFill="1" applyBorder="1" applyAlignment="1">
      <alignment vertical="center"/>
    </xf>
    <xf numFmtId="165" fontId="3" fillId="2" borderId="4" xfId="1"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0" fontId="9" fillId="0" borderId="0" xfId="0" applyFont="1" applyAlignment="1">
      <alignment horizontal="center"/>
    </xf>
    <xf numFmtId="0" fontId="10" fillId="0" borderId="0" xfId="0" applyFont="1" applyBorder="1" applyAlignment="1">
      <alignment horizontal="center"/>
    </xf>
    <xf numFmtId="44" fontId="10" fillId="0" borderId="0" xfId="1" applyFont="1" applyBorder="1" applyAlignment="1">
      <alignment horizontal="center"/>
    </xf>
    <xf numFmtId="0" fontId="11" fillId="0" borderId="0" xfId="0" applyFont="1"/>
    <xf numFmtId="0" fontId="12"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horizontal="center" vertical="center" wrapText="1"/>
    </xf>
    <xf numFmtId="44" fontId="13" fillId="0" borderId="0" xfId="1" applyFont="1" applyBorder="1" applyAlignment="1">
      <alignment horizontal="center"/>
    </xf>
    <xf numFmtId="15" fontId="5"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164" fontId="5" fillId="3" borderId="4" xfId="1"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4" fontId="14" fillId="3" borderId="4" xfId="2" applyNumberFormat="1" applyFont="1" applyFill="1" applyBorder="1" applyAlignment="1" applyProtection="1">
      <alignment horizontal="center" vertical="center" wrapText="1"/>
    </xf>
    <xf numFmtId="0" fontId="5" fillId="0" borderId="4" xfId="0" applyFont="1" applyBorder="1" applyAlignment="1">
      <alignment horizontal="center"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vertical="center"/>
    </xf>
    <xf numFmtId="165" fontId="15" fillId="2" borderId="11" xfId="1" applyNumberFormat="1" applyFont="1" applyFill="1" applyBorder="1" applyAlignment="1">
      <alignment horizontal="center" vertical="center"/>
    </xf>
    <xf numFmtId="4" fontId="15" fillId="2" borderId="11" xfId="0" applyNumberFormat="1" applyFont="1" applyFill="1" applyBorder="1" applyAlignment="1">
      <alignment horizontal="center" vertical="center"/>
    </xf>
    <xf numFmtId="15" fontId="17" fillId="2" borderId="1" xfId="0" applyNumberFormat="1" applyFont="1" applyFill="1" applyBorder="1" applyAlignment="1">
      <alignment horizontal="center" vertical="center" wrapText="1"/>
    </xf>
    <xf numFmtId="15" fontId="17" fillId="2" borderId="2" xfId="0" applyNumberFormat="1"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44" fontId="17" fillId="2" borderId="3" xfId="1"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4" fontId="18" fillId="3" borderId="4" xfId="2" applyNumberFormat="1" applyFont="1" applyFill="1" applyBorder="1" applyAlignment="1" applyProtection="1">
      <alignment horizontal="center" vertical="center" wrapText="1"/>
    </xf>
    <xf numFmtId="15" fontId="4" fillId="3" borderId="8"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4" fontId="18" fillId="3" borderId="8" xfId="2" applyNumberFormat="1" applyFont="1" applyFill="1" applyBorder="1" applyAlignment="1" applyProtection="1">
      <alignment horizontal="center" vertical="center" wrapText="1"/>
    </xf>
    <xf numFmtId="0" fontId="19" fillId="0" borderId="0" xfId="0" applyFont="1"/>
    <xf numFmtId="0" fontId="5" fillId="3" borderId="4" xfId="0" applyNumberFormat="1" applyFont="1" applyFill="1" applyBorder="1" applyAlignment="1">
      <alignment horizontal="center" vertical="center" wrapText="1"/>
    </xf>
    <xf numFmtId="0" fontId="5" fillId="0" borderId="4" xfId="0" applyFont="1" applyBorder="1" applyAlignment="1">
      <alignment horizontal="justify" vertical="center"/>
    </xf>
    <xf numFmtId="0" fontId="8" fillId="0" borderId="4" xfId="0" applyFont="1" applyFill="1" applyBorder="1" applyAlignment="1">
      <alignment horizontal="center" vertical="center" wrapText="1"/>
    </xf>
    <xf numFmtId="164" fontId="8" fillId="0" borderId="4" xfId="1"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164" fontId="3" fillId="2" borderId="4" xfId="1"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21" fillId="0" borderId="0" xfId="0" applyFont="1"/>
    <xf numFmtId="1" fontId="5" fillId="0" borderId="4" xfId="0" applyNumberFormat="1" applyFont="1" applyFill="1" applyBorder="1" applyAlignment="1">
      <alignment horizontal="center" vertical="center" wrapText="1"/>
    </xf>
    <xf numFmtId="15" fontId="5" fillId="0" borderId="4" xfId="0" applyNumberFormat="1" applyFont="1" applyFill="1" applyBorder="1" applyAlignment="1">
      <alignment horizontal="center" vertical="center" wrapText="1"/>
    </xf>
    <xf numFmtId="15"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Border="1" applyAlignment="1">
      <alignment horizontal="left" vertical="center" wrapText="1"/>
    </xf>
    <xf numFmtId="4" fontId="5" fillId="0" borderId="4" xfId="0" applyNumberFormat="1" applyFont="1" applyFill="1" applyBorder="1" applyAlignment="1">
      <alignment horizontal="center" vertical="center" wrapText="1"/>
    </xf>
    <xf numFmtId="0" fontId="8" fillId="0" borderId="4" xfId="0" applyFont="1" applyFill="1" applyBorder="1" applyAlignment="1">
      <alignment vertical="center"/>
    </xf>
    <xf numFmtId="0" fontId="8" fillId="0" borderId="4" xfId="0" applyFont="1" applyFill="1" applyBorder="1" applyAlignment="1">
      <alignment horizontal="left" vertical="center" wrapText="1"/>
    </xf>
    <xf numFmtId="0" fontId="8" fillId="0" borderId="4" xfId="0" applyFont="1" applyBorder="1" applyAlignment="1">
      <alignment horizontal="center" vertical="center"/>
    </xf>
    <xf numFmtId="4" fontId="3" fillId="2" borderId="4" xfId="0" applyNumberFormat="1" applyFont="1" applyFill="1" applyBorder="1" applyAlignment="1">
      <alignment horizontal="center"/>
    </xf>
    <xf numFmtId="0" fontId="4" fillId="3" borderId="4" xfId="0" applyFont="1" applyFill="1" applyBorder="1" applyAlignment="1">
      <alignment horizontal="left" vertical="center"/>
    </xf>
    <xf numFmtId="4" fontId="4" fillId="3" borderId="4"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1" xfId="0" applyFont="1" applyFill="1" applyBorder="1" applyAlignment="1">
      <alignment horizontal="left" vertical="center" wrapText="1"/>
    </xf>
    <xf numFmtId="4" fontId="4" fillId="3"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4" fontId="5" fillId="0" borderId="11" xfId="0" applyNumberFormat="1" applyFont="1" applyFill="1" applyBorder="1" applyAlignment="1">
      <alignment horizontal="center" vertical="center" wrapText="1"/>
    </xf>
    <xf numFmtId="4" fontId="14" fillId="3" borderId="11" xfId="2" applyNumberFormat="1" applyFont="1" applyFill="1" applyBorder="1" applyAlignment="1" applyProtection="1">
      <alignment horizontal="center" vertical="center" wrapText="1"/>
    </xf>
    <xf numFmtId="0" fontId="5" fillId="3"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3" borderId="11" xfId="0" applyFont="1" applyFill="1" applyBorder="1" applyAlignment="1">
      <alignment horizontal="left" vertical="center" wrapText="1"/>
    </xf>
    <xf numFmtId="4" fontId="5" fillId="3" borderId="11" xfId="0" applyNumberFormat="1" applyFont="1" applyFill="1" applyBorder="1" applyAlignment="1">
      <alignment horizontal="center" vertical="center" wrapText="1"/>
    </xf>
    <xf numFmtId="4" fontId="14" fillId="0" borderId="4" xfId="2" applyNumberFormat="1" applyFont="1" applyBorder="1" applyAlignment="1" applyProtection="1">
      <alignment horizontal="center" vertical="center"/>
    </xf>
    <xf numFmtId="4" fontId="5" fillId="3" borderId="4"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5" xfId="0" applyFont="1" applyBorder="1" applyAlignment="1">
      <alignment horizontal="center" vertical="center"/>
    </xf>
    <xf numFmtId="4" fontId="5" fillId="0" borderId="4" xfId="0" applyNumberFormat="1" applyFont="1" applyFill="1" applyBorder="1" applyAlignment="1">
      <alignment horizontal="center" vertical="center"/>
    </xf>
    <xf numFmtId="2" fontId="5" fillId="0" borderId="4" xfId="0" applyNumberFormat="1" applyFont="1" applyBorder="1" applyAlignment="1">
      <alignment horizontal="center" vertical="center"/>
    </xf>
    <xf numFmtId="49" fontId="5" fillId="0" borderId="4" xfId="0" applyNumberFormat="1" applyFont="1" applyFill="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xf>
    <xf numFmtId="49" fontId="5" fillId="0" borderId="4" xfId="0" applyNumberFormat="1" applyFont="1" applyBorder="1" applyAlignment="1">
      <alignment horizontal="center" vertical="center"/>
    </xf>
    <xf numFmtId="4" fontId="5" fillId="0" borderId="4" xfId="0" applyNumberFormat="1" applyFont="1" applyBorder="1" applyAlignment="1">
      <alignment horizontal="center" vertical="center"/>
    </xf>
    <xf numFmtId="0" fontId="22" fillId="0" borderId="4" xfId="0" applyFont="1" applyFill="1" applyBorder="1" applyAlignment="1">
      <alignment horizontal="center" vertical="center" wrapText="1"/>
    </xf>
    <xf numFmtId="0" fontId="4" fillId="0" borderId="4" xfId="0" applyFont="1" applyBorder="1" applyAlignment="1">
      <alignment vertical="center" wrapText="1"/>
    </xf>
    <xf numFmtId="15" fontId="3" fillId="2" borderId="1" xfId="0" applyNumberFormat="1" applyFont="1" applyFill="1" applyBorder="1" applyAlignment="1">
      <alignment horizontal="center" vertical="center" wrapText="1"/>
    </xf>
    <xf numFmtId="15"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 fontId="3" fillId="2" borderId="3"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4" fontId="5" fillId="0" borderId="7" xfId="0" applyNumberFormat="1"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4" fontId="5" fillId="0" borderId="5" xfId="0" applyNumberFormat="1" applyFont="1" applyFill="1" applyBorder="1" applyAlignment="1">
      <alignment horizontal="center" vertical="center" wrapText="1"/>
    </xf>
    <xf numFmtId="0" fontId="24" fillId="0" borderId="11" xfId="0" applyFont="1" applyBorder="1" applyAlignment="1">
      <alignment horizontal="center" vertical="center"/>
    </xf>
    <xf numFmtId="15" fontId="22"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22" fillId="0" borderId="4" xfId="0" applyFont="1" applyFill="1" applyBorder="1" applyAlignment="1">
      <alignment horizontal="center" vertical="center"/>
    </xf>
    <xf numFmtId="2" fontId="5" fillId="0" borderId="4"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4" fontId="25" fillId="0" borderId="4" xfId="0" applyNumberFormat="1" applyFont="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wrapText="1"/>
    </xf>
    <xf numFmtId="4" fontId="5" fillId="0" borderId="7" xfId="0" applyNumberFormat="1" applyFont="1" applyFill="1" applyBorder="1" applyAlignment="1">
      <alignment horizontal="center" vertical="center"/>
    </xf>
    <xf numFmtId="0" fontId="25" fillId="0" borderId="4" xfId="0" applyFont="1" applyBorder="1" applyAlignment="1">
      <alignment horizontal="center" vertical="center"/>
    </xf>
    <xf numFmtId="0" fontId="14" fillId="0" borderId="4" xfId="2" applyFont="1" applyBorder="1" applyAlignment="1" applyProtection="1">
      <alignment horizontal="center" vertical="center"/>
    </xf>
    <xf numFmtId="0" fontId="22"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15" fontId="5" fillId="0" borderId="4" xfId="0" applyNumberFormat="1" applyFont="1" applyFill="1" applyBorder="1" applyAlignment="1">
      <alignment horizontal="center" vertical="center"/>
    </xf>
    <xf numFmtId="0" fontId="5" fillId="0" borderId="0" xfId="0" applyFont="1" applyFill="1" applyAlignment="1">
      <alignment vertical="center" wrapText="1"/>
    </xf>
    <xf numFmtId="4" fontId="15" fillId="2" borderId="11" xfId="0" applyNumberFormat="1" applyFont="1" applyFill="1" applyBorder="1" applyAlignment="1">
      <alignment horizontal="center"/>
    </xf>
    <xf numFmtId="0" fontId="8" fillId="3" borderId="4" xfId="0" applyNumberFormat="1" applyFont="1" applyFill="1" applyBorder="1" applyAlignment="1">
      <alignment horizontal="center" vertical="center" wrapText="1"/>
    </xf>
    <xf numFmtId="15" fontId="8" fillId="0" borderId="4" xfId="0" applyNumberFormat="1" applyFont="1" applyFill="1" applyBorder="1" applyAlignment="1">
      <alignment horizontal="center" vertical="center" wrapText="1"/>
    </xf>
    <xf numFmtId="0" fontId="28" fillId="0" borderId="4" xfId="0" applyFont="1" applyBorder="1" applyAlignment="1">
      <alignment horizontal="center" vertical="center"/>
    </xf>
    <xf numFmtId="0" fontId="2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4" fontId="8" fillId="3" borderId="4" xfId="0" applyNumberFormat="1" applyFont="1" applyFill="1" applyBorder="1" applyAlignment="1">
      <alignment horizontal="center" vertical="center" wrapText="1"/>
    </xf>
    <xf numFmtId="4" fontId="17" fillId="3"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0" xfId="0" applyFont="1" applyAlignment="1">
      <alignment horizontal="center" vertical="center" wrapText="1"/>
    </xf>
    <xf numFmtId="15" fontId="28" fillId="0" borderId="11" xfId="0" applyNumberFormat="1" applyFont="1" applyFill="1" applyBorder="1" applyAlignment="1">
      <alignment horizontal="center" vertical="center" wrapText="1"/>
    </xf>
    <xf numFmtId="15"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28" fillId="0" borderId="11" xfId="0" applyFont="1" applyBorder="1" applyAlignment="1">
      <alignment vertical="center" wrapText="1"/>
    </xf>
    <xf numFmtId="4" fontId="8" fillId="0" borderId="11" xfId="0" applyNumberFormat="1"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28" fillId="0" borderId="4" xfId="0" applyFont="1" applyBorder="1" applyAlignment="1">
      <alignment horizontal="center" vertical="center" wrapText="1"/>
    </xf>
    <xf numFmtId="4" fontId="8" fillId="0" borderId="4" xfId="0" applyNumberFormat="1" applyFont="1" applyFill="1" applyBorder="1" applyAlignment="1">
      <alignment horizontal="center" vertical="center" wrapText="1"/>
    </xf>
    <xf numFmtId="4" fontId="6" fillId="3" borderId="11" xfId="2" applyNumberFormat="1" applyFill="1" applyBorder="1" applyAlignment="1" applyProtection="1">
      <alignment horizontal="center" vertical="center" wrapText="1"/>
    </xf>
    <xf numFmtId="15" fontId="28" fillId="0" borderId="4"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4" fontId="6" fillId="3" borderId="11" xfId="2" applyNumberFormat="1" applyFont="1" applyFill="1" applyBorder="1" applyAlignment="1" applyProtection="1">
      <alignment horizontal="center" vertical="center" wrapText="1"/>
    </xf>
    <xf numFmtId="0" fontId="8" fillId="0" borderId="0" xfId="0" applyFont="1" applyFill="1" applyBorder="1" applyAlignment="1">
      <alignment horizontal="center"/>
    </xf>
    <xf numFmtId="15" fontId="28" fillId="0" borderId="0" xfId="0" applyNumberFormat="1" applyFont="1" applyFill="1" applyBorder="1" applyAlignment="1">
      <alignment horizontal="center" wrapText="1"/>
    </xf>
    <xf numFmtId="15" fontId="8" fillId="0" borderId="0" xfId="0" applyNumberFormat="1" applyFont="1" applyFill="1" applyBorder="1" applyAlignment="1">
      <alignment horizontal="center" wrapText="1"/>
    </xf>
    <xf numFmtId="0" fontId="28" fillId="0" borderId="0" xfId="0" applyFont="1" applyBorder="1" applyAlignment="1">
      <alignment horizontal="center"/>
    </xf>
    <xf numFmtId="0" fontId="28" fillId="0" borderId="0" xfId="0" applyFont="1" applyFill="1" applyBorder="1" applyAlignment="1">
      <alignment horizontal="center" wrapText="1"/>
    </xf>
    <xf numFmtId="0" fontId="4" fillId="0" borderId="2" xfId="0" applyFont="1" applyFill="1" applyBorder="1" applyAlignment="1">
      <alignment horizontal="left" vertical="top" wrapText="1"/>
    </xf>
    <xf numFmtId="44" fontId="8" fillId="0" borderId="5" xfId="0" applyNumberFormat="1" applyFont="1" applyFill="1" applyBorder="1" applyAlignment="1">
      <alignment horizontal="center"/>
    </xf>
    <xf numFmtId="2" fontId="8" fillId="0" borderId="11" xfId="0" applyNumberFormat="1" applyFont="1" applyFill="1" applyBorder="1" applyAlignment="1">
      <alignment horizontal="center"/>
    </xf>
    <xf numFmtId="4" fontId="8" fillId="0" borderId="11" xfId="0" applyNumberFormat="1" applyFont="1" applyBorder="1" applyAlignment="1">
      <alignment horizontal="center"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6" fillId="0" borderId="0" xfId="0" applyFont="1" applyBorder="1" applyAlignment="1">
      <alignment horizontal="center"/>
    </xf>
    <xf numFmtId="0" fontId="20" fillId="0" borderId="0" xfId="0" applyFont="1" applyBorder="1" applyAlignment="1">
      <alignment horizontal="center" vertical="center" wrapText="1"/>
    </xf>
    <xf numFmtId="0" fontId="20" fillId="0" borderId="0" xfId="0" applyFont="1" applyBorder="1" applyAlignment="1">
      <alignment horizontal="center"/>
    </xf>
    <xf numFmtId="0" fontId="16" fillId="0" borderId="0" xfId="0" applyFont="1" applyBorder="1" applyAlignment="1">
      <alignment horizontal="center" vertical="center" wrapText="1"/>
    </xf>
    <xf numFmtId="0" fontId="16" fillId="0" borderId="0" xfId="0" applyFont="1" applyBorder="1" applyAlignment="1">
      <alignment horizontal="center" wrapText="1"/>
    </xf>
    <xf numFmtId="0" fontId="16" fillId="0" borderId="0" xfId="0" applyFont="1" applyBorder="1" applyAlignment="1">
      <alignment horizontal="center"/>
    </xf>
    <xf numFmtId="0" fontId="20" fillId="0" borderId="0" xfId="0" applyFont="1" applyBorder="1" applyAlignment="1">
      <alignment horizontal="center" wrapText="1"/>
    </xf>
    <xf numFmtId="15" fontId="3" fillId="2" borderId="4" xfId="0" applyNumberFormat="1" applyFont="1" applyFill="1" applyBorder="1" applyAlignment="1">
      <alignment horizontal="center" vertical="center" wrapText="1"/>
    </xf>
    <xf numFmtId="0" fontId="8" fillId="3" borderId="11" xfId="0" applyNumberFormat="1" applyFont="1" applyFill="1" applyBorder="1" applyAlignment="1">
      <alignment horizontal="center" vertical="center" wrapText="1"/>
    </xf>
    <xf numFmtId="15" fontId="8" fillId="3" borderId="11" xfId="0" applyNumberFormat="1" applyFont="1" applyFill="1" applyBorder="1" applyAlignment="1">
      <alignment horizontal="center" vertical="center" wrapText="1"/>
    </xf>
    <xf numFmtId="15" fontId="8" fillId="3" borderId="4" xfId="0" applyNumberFormat="1" applyFont="1" applyFill="1" applyBorder="1" applyAlignment="1">
      <alignment horizontal="center" vertical="center" wrapText="1"/>
    </xf>
    <xf numFmtId="0" fontId="8" fillId="3" borderId="4" xfId="0" applyFont="1" applyFill="1" applyBorder="1" applyAlignment="1">
      <alignment horizontal="left" vertical="center"/>
    </xf>
    <xf numFmtId="0" fontId="8" fillId="0" borderId="4" xfId="0" applyFont="1" applyBorder="1" applyAlignment="1">
      <alignment horizontal="center" vertical="center" wrapText="1"/>
    </xf>
    <xf numFmtId="0" fontId="28" fillId="3" borderId="4" xfId="0" applyFont="1" applyFill="1" applyBorder="1" applyAlignment="1">
      <alignment horizontal="center" vertical="center"/>
    </xf>
    <xf numFmtId="0" fontId="2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6</xdr:row>
      <xdr:rowOff>57150</xdr:rowOff>
    </xdr:from>
    <xdr:to>
      <xdr:col>2</xdr:col>
      <xdr:colOff>561975</xdr:colOff>
      <xdr:row>7</xdr:row>
      <xdr:rowOff>142875</xdr:rowOff>
    </xdr:to>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1609725"/>
          <a:ext cx="212407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20</xdr:row>
      <xdr:rowOff>228599</xdr:rowOff>
    </xdr:from>
    <xdr:to>
      <xdr:col>3</xdr:col>
      <xdr:colOff>1152525</xdr:colOff>
      <xdr:row>23</xdr:row>
      <xdr:rowOff>123824</xdr:rowOff>
    </xdr:to>
    <xdr:pic>
      <xdr:nvPicPr>
        <xdr:cNvPr id="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620249"/>
          <a:ext cx="3524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247651</xdr:colOff>
      <xdr:row>43</xdr:row>
      <xdr:rowOff>3175</xdr:rowOff>
    </xdr:from>
    <xdr:to>
      <xdr:col>3</xdr:col>
      <xdr:colOff>1047750</xdr:colOff>
      <xdr:row>45</xdr:row>
      <xdr:rowOff>26351</xdr:rowOff>
    </xdr:to>
    <xdr:pic>
      <xdr:nvPicPr>
        <xdr:cNvPr id="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20729575"/>
          <a:ext cx="3228974" cy="508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64</xdr:row>
      <xdr:rowOff>285751</xdr:rowOff>
    </xdr:from>
    <xdr:to>
      <xdr:col>2</xdr:col>
      <xdr:colOff>779366</xdr:colOff>
      <xdr:row>66</xdr:row>
      <xdr:rowOff>200025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0270451"/>
          <a:ext cx="2322416"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75</xdr:row>
      <xdr:rowOff>190501</xdr:rowOff>
    </xdr:from>
    <xdr:to>
      <xdr:col>3</xdr:col>
      <xdr:colOff>657225</xdr:colOff>
      <xdr:row>78</xdr:row>
      <xdr:rowOff>57151</xdr:rowOff>
    </xdr:to>
    <xdr:pic>
      <xdr:nvPicPr>
        <xdr:cNvPr id="10"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6690301"/>
          <a:ext cx="3048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88</xdr:row>
      <xdr:rowOff>225426</xdr:rowOff>
    </xdr:from>
    <xdr:to>
      <xdr:col>3</xdr:col>
      <xdr:colOff>1447800</xdr:colOff>
      <xdr:row>90</xdr:row>
      <xdr:rowOff>142875</xdr:rowOff>
    </xdr:to>
    <xdr:pic>
      <xdr:nvPicPr>
        <xdr:cNvPr id="11"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012226"/>
          <a:ext cx="3752850" cy="374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101</xdr:row>
      <xdr:rowOff>109311</xdr:rowOff>
    </xdr:from>
    <xdr:to>
      <xdr:col>3</xdr:col>
      <xdr:colOff>1133475</xdr:colOff>
      <xdr:row>103</xdr:row>
      <xdr:rowOff>64882</xdr:rowOff>
    </xdr:to>
    <xdr:pic>
      <xdr:nvPicPr>
        <xdr:cNvPr id="1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2811136"/>
          <a:ext cx="3333750" cy="450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119</xdr:row>
      <xdr:rowOff>119062</xdr:rowOff>
    </xdr:from>
    <xdr:to>
      <xdr:col>3</xdr:col>
      <xdr:colOff>1514476</xdr:colOff>
      <xdr:row>121</xdr:row>
      <xdr:rowOff>199721</xdr:rowOff>
    </xdr:to>
    <xdr:pic>
      <xdr:nvPicPr>
        <xdr:cNvPr id="13" name="Imagen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9262287"/>
          <a:ext cx="3943350" cy="595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133351</xdr:colOff>
      <xdr:row>144</xdr:row>
      <xdr:rowOff>114300</xdr:rowOff>
    </xdr:from>
    <xdr:to>
      <xdr:col>2</xdr:col>
      <xdr:colOff>742951</xdr:colOff>
      <xdr:row>146</xdr:row>
      <xdr:rowOff>133350</xdr:rowOff>
    </xdr:to>
    <xdr:pic>
      <xdr:nvPicPr>
        <xdr:cNvPr id="1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1" y="100479225"/>
          <a:ext cx="2228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133351</xdr:colOff>
      <xdr:row>157</xdr:row>
      <xdr:rowOff>19050</xdr:rowOff>
    </xdr:from>
    <xdr:to>
      <xdr:col>3</xdr:col>
      <xdr:colOff>238126</xdr:colOff>
      <xdr:row>158</xdr:row>
      <xdr:rowOff>38100</xdr:rowOff>
    </xdr:to>
    <xdr:pic>
      <xdr:nvPicPr>
        <xdr:cNvPr id="14"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1" y="105927525"/>
          <a:ext cx="25336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ril/Informe%20Sustantivo%20-%20Giuseppina%20Caterina.pdf" TargetMode="External"/><Relationship Id="rId18" Type="http://schemas.openxmlformats.org/officeDocument/2006/relationships/hyperlink" Target="../../../../AppData/Local/Microsoft/Windows/INetCache/Content.Outlook/UFMT7YXH/Informe%20Sustantivo%20-%20Vivian%20Vald&#233;s.pdf" TargetMode="External"/><Relationship Id="rId26" Type="http://schemas.openxmlformats.org/officeDocument/2006/relationships/hyperlink" Target="..\Junio\Informe%20Sustantivo%20-%20Isabel%20Vecchio.pdf" TargetMode="External"/><Relationship Id="rId39"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21" Type="http://schemas.openxmlformats.org/officeDocument/2006/relationships/hyperlink" Target="../../../../AppData/Local/Microsoft/Windows/INetCache/Content.Outlook/UFMT7YXH/Informe%20Sustantivo%20-%20Dilia%20Palma.pdf" TargetMode="External"/><Relationship Id="rId34"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42" Type="http://schemas.openxmlformats.org/officeDocument/2006/relationships/hyperlink" Target="../Septiembre/Informe%20Sustantivo%20-%20Vivian%20Vald&#233;s.pdf" TargetMode="External"/><Relationship Id="rId47" Type="http://schemas.openxmlformats.org/officeDocument/2006/relationships/hyperlink" Target="../Septiembre/Informe%20Sustantivo%20-%20Martin%20Barciela.pdf" TargetMode="External"/><Relationship Id="rId50" Type="http://schemas.openxmlformats.org/officeDocument/2006/relationships/hyperlink" Target="../Septiembre/Informe%20Sustantivo%20-%20Margie-Lys%20Jaime.pdf" TargetMode="External"/><Relationship Id="rId55" Type="http://schemas.openxmlformats.org/officeDocument/2006/relationships/drawing" Target="../drawings/drawing1.xml"/><Relationship Id="rId7" Type="http://schemas.openxmlformats.org/officeDocument/2006/relationships/hyperlink" Target="../Abril/Informe%20Sustantivo%20-%20Leydis%20Murillo.pdf" TargetMode="External"/><Relationship Id="rId12" Type="http://schemas.openxmlformats.org/officeDocument/2006/relationships/hyperlink" Target="../Abril/Informe%20Sustantivo%20-%20Michelle%20Gonz&#225;lez.pdf" TargetMode="External"/><Relationship Id="rId17" Type="http://schemas.openxmlformats.org/officeDocument/2006/relationships/hyperlink" Target="../../../../AppData/Local/Microsoft/Windows/INetCache/Content.Outlook/UFMT7YXH/Informe%20Sustantivo%20-%20Martin%20Barciela.pdf" TargetMode="External"/><Relationship Id="rId25" Type="http://schemas.openxmlformats.org/officeDocument/2006/relationships/hyperlink" Target="../Junio/Informe%20Sustantivo%20-%20Michelle%20Gonz&#225;lez.pdf" TargetMode="External"/><Relationship Id="rId33" Type="http://schemas.openxmlformats.org/officeDocument/2006/relationships/hyperlink" Target="file:///C:\Users\kcunanpio\AppData\Local\Microsoft\Windows\INetCache\Content.Outlook\UFMT7YXH\Informe%20Sustantivo%20de%20Septiembre%20de%202022" TargetMode="External"/><Relationship Id="rId38"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46" Type="http://schemas.openxmlformats.org/officeDocument/2006/relationships/hyperlink" Target="../Septiembre/Informe%20Sustantivo%20-%20Jorge%20Almengor.pdf" TargetMode="External"/><Relationship Id="rId2" Type="http://schemas.openxmlformats.org/officeDocument/2006/relationships/hyperlink" Target="../Febrero/Informe%20Sustantivo%20-%20Orcila%20de%20Constable.pdf" TargetMode="External"/><Relationship Id="rId16" Type="http://schemas.openxmlformats.org/officeDocument/2006/relationships/hyperlink" Target="../../../../AppData/Local/Microsoft/Windows/INetCache/Content.Outlook/UFMT7YXH/Informe%20Sustantivo%20-%20Alexandra%20Marotta.pdf" TargetMode="External"/><Relationship Id="rId20" Type="http://schemas.openxmlformats.org/officeDocument/2006/relationships/hyperlink" Target="../../../../AppData/Local/Microsoft/Windows/INetCache/Content.Outlook/UFMT7YXH/Informe%20Sustantivo%20-%20Ninoshka%20R&#237;os.pdf" TargetMode="External"/><Relationship Id="rId29" Type="http://schemas.openxmlformats.org/officeDocument/2006/relationships/hyperlink" Target="../Junio/Informe%20Sustantivo%20-%20Michelle%20Gonz&#225;lez.pdf" TargetMode="External"/><Relationship Id="rId41" Type="http://schemas.openxmlformats.org/officeDocument/2006/relationships/hyperlink" Target="../Septiembre/Informe%20Sustantivo%20-%20Tatiana%20Alem&#225;n.pdf" TargetMode="External"/><Relationship Id="rId54" Type="http://schemas.openxmlformats.org/officeDocument/2006/relationships/printerSettings" Target="../printerSettings/printerSettings1.bin"/><Relationship Id="rId1" Type="http://schemas.openxmlformats.org/officeDocument/2006/relationships/hyperlink" Target="../Febrero/Informe%20Sustantivo%20-%20Martin%20Barciela.pdf" TargetMode="External"/><Relationship Id="rId6" Type="http://schemas.openxmlformats.org/officeDocument/2006/relationships/hyperlink" Target="../Abril/Informe%20Sustantivo%20-%20Francisco%20&#193;lvarez.pdf" TargetMode="External"/><Relationship Id="rId11" Type="http://schemas.openxmlformats.org/officeDocument/2006/relationships/hyperlink" Target="../Abril/Informe%20Sustantivo%20de%20Espa&#241;a%20-%20Michell%20Gonz&#225;lez.pdf" TargetMode="External"/><Relationship Id="rId24" Type="http://schemas.openxmlformats.org/officeDocument/2006/relationships/hyperlink" Target="../Junio/Informe%20Sustantivo%20-%20Isabel%20Vecchio.pdf" TargetMode="External"/><Relationship Id="rId32" Type="http://schemas.openxmlformats.org/officeDocument/2006/relationships/hyperlink" Target="file:///C:\Users\kcunanpio\AppData\Local\Microsoft\Windows\INetCache\Content.Outlook\UFMT7YXH\Informe%20Sustantivo%20de%20Septiembre%20de%202022\Informe%20Sustantivo%20-%20Yasmin%20Gonz&#225;lez.pdf" TargetMode="External"/><Relationship Id="rId37"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40"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45" Type="http://schemas.openxmlformats.org/officeDocument/2006/relationships/hyperlink" Target="../Septiembre/Informe%20Sustantivo%20-%20Margie-Lys%20Jaime.pdf" TargetMode="External"/><Relationship Id="rId53" Type="http://schemas.openxmlformats.org/officeDocument/2006/relationships/hyperlink" Target="file:///C:\Users\kcunanpio\AppData\Local\Microsoft\Windows\INetCache\Content.Outlook\UFMT7YXH\Informe%20Sustantivo%20-%20Martin%20Barciela.pdf" TargetMode="External"/><Relationship Id="rId5" Type="http://schemas.openxmlformats.org/officeDocument/2006/relationships/hyperlink" Target="../Abril/Informe%20Sustantivo%20-%20Ninoshka%20R&#237;os.pdf" TargetMode="External"/><Relationship Id="rId15" Type="http://schemas.openxmlformats.org/officeDocument/2006/relationships/hyperlink" Target="../Abril/Informe%20Sustantivo%20-%20Isabel%20Vecchio%20TyT.pdf" TargetMode="External"/><Relationship Id="rId23" Type="http://schemas.openxmlformats.org/officeDocument/2006/relationships/hyperlink" Target="../Mayo/Informe%20Sustantivo%20de%20Junio%20de%202022/Informe%20Sustantivo%20-%20Lineth%20Serrano.pdf" TargetMode="External"/><Relationship Id="rId28" Type="http://schemas.openxmlformats.org/officeDocument/2006/relationships/hyperlink" Target="../Junio/Informe%20Sustantivo%20-%20Michelle%20Gonz&#225;lez.pdf" TargetMode="External"/><Relationship Id="rId36"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49" Type="http://schemas.openxmlformats.org/officeDocument/2006/relationships/hyperlink" Target="../Septiembre/Informe%20Sustantivo%20-%20Isabel%20Vecchio.pdf" TargetMode="External"/><Relationship Id="rId10" Type="http://schemas.openxmlformats.org/officeDocument/2006/relationships/hyperlink" Target="../Abril/Informe%20Sustantivo%20-%20Alexandra%20Marotta.pdf" TargetMode="External"/><Relationship Id="rId19" Type="http://schemas.openxmlformats.org/officeDocument/2006/relationships/hyperlink" Target="../../../../AppData/Local/Microsoft/Windows/INetCache/Content.Outlook/UFMT7YXH/Informe%20Sustantivo%20-%20%20Isabel%20Vecchio.pdf" TargetMode="External"/><Relationship Id="rId31" Type="http://schemas.openxmlformats.org/officeDocument/2006/relationships/hyperlink" Target="file:///C:\Users\kcunanpio\AppData\Local\Microsoft\Windows\INetCache\Content.Outlook\UFMT7YXH\Informe%20Sustantivo%20de%20Septiembre%20de%202022\Informe%20Sustantivo%20-%20Giuseppina%20Caterina.pdf" TargetMode="External"/><Relationship Id="rId44" Type="http://schemas.openxmlformats.org/officeDocument/2006/relationships/hyperlink" Target="..\Septiembre\Informe%20Sustantivo%20-%20Michelle%20Gonz&#225;lez.pdf" TargetMode="External"/><Relationship Id="rId52" Type="http://schemas.openxmlformats.org/officeDocument/2006/relationships/hyperlink" Target="file:///C:\Users\kcunanpio\AppData\Local\Microsoft\Windows\INetCache\Content.Outlook\UFMT7YXH\Informe%20Sustantivo%20-%20Francisco%20&#193;lvarez.pdf" TargetMode="External"/><Relationship Id="rId4" Type="http://schemas.openxmlformats.org/officeDocument/2006/relationships/hyperlink" Target="../Febrero/Informe%20Sustantivo%20-%20Orcila%20de%20Constable.pdf" TargetMode="External"/><Relationship Id="rId9" Type="http://schemas.openxmlformats.org/officeDocument/2006/relationships/hyperlink" Target="../Abril/Informe%20Sustantivo%20-%20Dilia%20Palma.pdf" TargetMode="External"/><Relationship Id="rId14" Type="http://schemas.openxmlformats.org/officeDocument/2006/relationships/hyperlink" Target="../Abril/Informe%20Sustantivo%20-%20Jacqueline%20Yap.pdf" TargetMode="External"/><Relationship Id="rId22" Type="http://schemas.openxmlformats.org/officeDocument/2006/relationships/hyperlink" Target="../Mayo/Informe%20Sustantivo%20de%20Junio%20de%202022/Informe%20Sustantivo%20-%20Isabel%20Vecchio.pdf" TargetMode="External"/><Relationship Id="rId27" Type="http://schemas.openxmlformats.org/officeDocument/2006/relationships/hyperlink" Target="../Junio/Informe%20Sustantivo%20-%20Michelle%20Gonz&#225;lez.pdf" TargetMode="External"/><Relationship Id="rId30" Type="http://schemas.openxmlformats.org/officeDocument/2006/relationships/hyperlink" Target="file:///C:\Users\kcunanpio\AppData\Local\Microsoft\Windows\INetCache\Content.Outlook\UFMT7YXH\Informe%20Sustantivo%20de%20Septiembre%20de%202022\Informe%20Sustantivo%20-%20Michelle%20Gonz&#225;lez.pdf" TargetMode="External"/><Relationship Id="rId35" Type="http://schemas.openxmlformats.org/officeDocument/2006/relationships/hyperlink" Target="file:///C:\Users\kcunanpio\AppData\Local\Microsoft\Windows\INetCache\Content.Outlook\UFMT7YXH\Informe%20Sustantivo%20de%20Septiembre%20de%202022\Informe%20Sustantivo%20-%20Margie-Lys%20Jaime.pdf" TargetMode="External"/><Relationship Id="rId43" Type="http://schemas.openxmlformats.org/officeDocument/2006/relationships/hyperlink" Target="../Septiembre/Informe%20Sustantivo%20-%20Isabel%20Vecchio%20A.pdf" TargetMode="External"/><Relationship Id="rId48" Type="http://schemas.openxmlformats.org/officeDocument/2006/relationships/hyperlink" Target="../Septiembre/Informe%20Sustantivo%20-%20Michelle%20Gonz&#225;lez%20F.pdf" TargetMode="External"/><Relationship Id="rId8" Type="http://schemas.openxmlformats.org/officeDocument/2006/relationships/hyperlink" Target="../Abril/Informe%20Sustantivo%20-%20Cesar%20Pinilla.pdf" TargetMode="External"/><Relationship Id="rId51" Type="http://schemas.openxmlformats.org/officeDocument/2006/relationships/hyperlink" Target="..\Septiembre\Informe%20Sustantivo%20-%20Michelle%20Gonz&#225;lez.pdf" TargetMode="External"/><Relationship Id="rId3" Type="http://schemas.openxmlformats.org/officeDocument/2006/relationships/hyperlink" Target="../Febrero/Informe%20Sustantivo%20-%20Karina%20Ron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9"/>
  <sheetViews>
    <sheetView tabSelected="1" topLeftCell="A158" workbookViewId="0">
      <selection activeCell="A157" sqref="A157"/>
    </sheetView>
  </sheetViews>
  <sheetFormatPr baseColWidth="10" defaultRowHeight="15" x14ac:dyDescent="0.25"/>
  <cols>
    <col min="2" max="2" width="12.85546875" customWidth="1"/>
    <col min="3" max="3" width="12.140625" customWidth="1"/>
    <col min="4" max="4" width="22.85546875" customWidth="1"/>
    <col min="5" max="5" width="22.140625" customWidth="1"/>
    <col min="6" max="6" width="19.85546875" customWidth="1"/>
    <col min="7" max="7" width="14.5703125" customWidth="1"/>
    <col min="8" max="8" width="40.28515625" customWidth="1"/>
    <col min="9" max="9" width="13" customWidth="1"/>
    <col min="10" max="10" width="12.7109375" customWidth="1"/>
    <col min="12" max="12" width="13.85546875" customWidth="1"/>
    <col min="13" max="13" width="15.5703125" customWidth="1"/>
  </cols>
  <sheetData>
    <row r="2" spans="1:13" ht="27" x14ac:dyDescent="0.5">
      <c r="A2" s="1" t="s">
        <v>0</v>
      </c>
    </row>
    <row r="4" spans="1:13" ht="27" x14ac:dyDescent="0.5">
      <c r="A4" s="1" t="s">
        <v>1</v>
      </c>
    </row>
    <row r="6" spans="1:13" ht="18" x14ac:dyDescent="0.25">
      <c r="A6" s="178" t="s">
        <v>2</v>
      </c>
      <c r="B6" s="178"/>
      <c r="C6" s="178"/>
      <c r="D6" s="178"/>
      <c r="E6" s="178"/>
      <c r="F6" s="178"/>
      <c r="G6" s="178"/>
      <c r="H6" s="178"/>
      <c r="I6" s="178"/>
      <c r="J6" s="178"/>
      <c r="K6" s="178"/>
      <c r="L6" s="178"/>
      <c r="M6" s="178"/>
    </row>
    <row r="7" spans="1:13" ht="18" x14ac:dyDescent="0.25">
      <c r="A7" s="179" t="s">
        <v>3</v>
      </c>
      <c r="B7" s="179"/>
      <c r="C7" s="179"/>
      <c r="D7" s="179"/>
      <c r="E7" s="179"/>
      <c r="F7" s="179"/>
      <c r="G7" s="179"/>
      <c r="H7" s="179"/>
      <c r="I7" s="179"/>
      <c r="J7" s="179"/>
      <c r="K7" s="179"/>
      <c r="L7" s="179"/>
      <c r="M7" s="179"/>
    </row>
    <row r="8" spans="1:13" ht="18" x14ac:dyDescent="0.25">
      <c r="A8" s="180" t="s">
        <v>4</v>
      </c>
      <c r="B8" s="180"/>
      <c r="C8" s="180"/>
      <c r="D8" s="180"/>
      <c r="E8" s="180"/>
      <c r="F8" s="180"/>
      <c r="G8" s="180"/>
      <c r="H8" s="180"/>
      <c r="I8" s="180"/>
      <c r="J8" s="180"/>
      <c r="K8" s="180"/>
      <c r="L8" s="180"/>
      <c r="M8" s="180"/>
    </row>
    <row r="9" spans="1:13" ht="16.5" x14ac:dyDescent="0.3">
      <c r="A9" s="23"/>
      <c r="B9" s="24"/>
      <c r="C9" s="24"/>
      <c r="D9" s="24"/>
      <c r="E9" s="24"/>
      <c r="F9" s="24"/>
      <c r="G9" s="24"/>
      <c r="H9" s="24"/>
      <c r="I9" s="25"/>
      <c r="J9" s="24"/>
      <c r="K9" s="24"/>
      <c r="L9" s="25"/>
      <c r="M9" s="24"/>
    </row>
    <row r="10" spans="1:13" ht="38.25" x14ac:dyDescent="0.25">
      <c r="A10" s="44" t="s">
        <v>5</v>
      </c>
      <c r="B10" s="44" t="s">
        <v>6</v>
      </c>
      <c r="C10" s="45" t="s">
        <v>7</v>
      </c>
      <c r="D10" s="46" t="s">
        <v>8</v>
      </c>
      <c r="E10" s="46" t="s">
        <v>9</v>
      </c>
      <c r="F10" s="47" t="s">
        <v>10</v>
      </c>
      <c r="G10" s="46" t="s">
        <v>11</v>
      </c>
      <c r="H10" s="47" t="s">
        <v>12</v>
      </c>
      <c r="I10" s="48" t="s">
        <v>13</v>
      </c>
      <c r="J10" s="49" t="s">
        <v>14</v>
      </c>
      <c r="K10" s="49" t="s">
        <v>15</v>
      </c>
      <c r="L10" s="48" t="s">
        <v>16</v>
      </c>
      <c r="M10" s="49" t="s">
        <v>17</v>
      </c>
    </row>
    <row r="11" spans="1:13" ht="81.75" customHeight="1" x14ac:dyDescent="0.25">
      <c r="A11" s="2">
        <v>1</v>
      </c>
      <c r="B11" s="3">
        <v>44626</v>
      </c>
      <c r="C11" s="3">
        <v>44629</v>
      </c>
      <c r="D11" s="4" t="s">
        <v>18</v>
      </c>
      <c r="E11" s="4" t="s">
        <v>19</v>
      </c>
      <c r="F11" s="4" t="s">
        <v>20</v>
      </c>
      <c r="G11" s="4" t="s">
        <v>21</v>
      </c>
      <c r="H11" s="5" t="s">
        <v>22</v>
      </c>
      <c r="I11" s="6">
        <v>0</v>
      </c>
      <c r="J11" s="7">
        <v>0</v>
      </c>
      <c r="K11" s="7">
        <v>0</v>
      </c>
      <c r="L11" s="6">
        <v>0</v>
      </c>
      <c r="M11" s="9" t="s">
        <v>28</v>
      </c>
    </row>
    <row r="12" spans="1:13" ht="75.75" customHeight="1" x14ac:dyDescent="0.25">
      <c r="A12" s="2">
        <v>2</v>
      </c>
      <c r="B12" s="3">
        <v>44634</v>
      </c>
      <c r="C12" s="3">
        <v>44638</v>
      </c>
      <c r="D12" s="4" t="s">
        <v>23</v>
      </c>
      <c r="E12" s="4" t="s">
        <v>24</v>
      </c>
      <c r="F12" s="4" t="s">
        <v>25</v>
      </c>
      <c r="G12" s="4" t="s">
        <v>26</v>
      </c>
      <c r="H12" s="8" t="s">
        <v>27</v>
      </c>
      <c r="I12" s="6">
        <v>0</v>
      </c>
      <c r="J12" s="7">
        <v>0</v>
      </c>
      <c r="K12" s="7">
        <v>0</v>
      </c>
      <c r="L12" s="6">
        <v>0</v>
      </c>
      <c r="M12" s="9" t="s">
        <v>28</v>
      </c>
    </row>
    <row r="13" spans="1:13" ht="75.75" customHeight="1" x14ac:dyDescent="0.25">
      <c r="A13" s="2">
        <v>3</v>
      </c>
      <c r="B13" s="3">
        <v>44634</v>
      </c>
      <c r="C13" s="3">
        <v>44638</v>
      </c>
      <c r="D13" s="4" t="s">
        <v>29</v>
      </c>
      <c r="E13" s="4" t="s">
        <v>30</v>
      </c>
      <c r="F13" s="4" t="s">
        <v>25</v>
      </c>
      <c r="G13" s="4" t="s">
        <v>26</v>
      </c>
      <c r="H13" s="5" t="s">
        <v>27</v>
      </c>
      <c r="I13" s="6">
        <v>0</v>
      </c>
      <c r="J13" s="7">
        <v>0</v>
      </c>
      <c r="K13" s="7">
        <v>0</v>
      </c>
      <c r="L13" s="6">
        <v>0</v>
      </c>
      <c r="M13" s="9" t="s">
        <v>31</v>
      </c>
    </row>
    <row r="14" spans="1:13" ht="81" customHeight="1" x14ac:dyDescent="0.25">
      <c r="A14" s="2">
        <v>4</v>
      </c>
      <c r="B14" s="3">
        <v>44635</v>
      </c>
      <c r="C14" s="3">
        <v>44639</v>
      </c>
      <c r="D14" s="4" t="s">
        <v>32</v>
      </c>
      <c r="E14" s="4" t="s">
        <v>33</v>
      </c>
      <c r="F14" s="4" t="s">
        <v>34</v>
      </c>
      <c r="G14" s="4" t="s">
        <v>35</v>
      </c>
      <c r="H14" s="5" t="s">
        <v>36</v>
      </c>
      <c r="I14" s="6">
        <v>797.72</v>
      </c>
      <c r="J14" s="7">
        <v>1200</v>
      </c>
      <c r="K14" s="7">
        <v>0</v>
      </c>
      <c r="L14" s="6">
        <f>SUM(I14:K14)</f>
        <v>1997.72</v>
      </c>
      <c r="M14" s="9" t="s">
        <v>37</v>
      </c>
    </row>
    <row r="15" spans="1:13" ht="96.75" customHeight="1" x14ac:dyDescent="0.25">
      <c r="A15" s="2">
        <v>5</v>
      </c>
      <c r="B15" s="3">
        <v>44651</v>
      </c>
      <c r="C15" s="3">
        <v>44666</v>
      </c>
      <c r="D15" s="4" t="s">
        <v>38</v>
      </c>
      <c r="E15" s="4" t="s">
        <v>39</v>
      </c>
      <c r="F15" s="4" t="s">
        <v>40</v>
      </c>
      <c r="G15" s="4" t="s">
        <v>41</v>
      </c>
      <c r="H15" s="5" t="s">
        <v>42</v>
      </c>
      <c r="I15" s="6">
        <v>3218</v>
      </c>
      <c r="J15" s="7">
        <v>7500</v>
      </c>
      <c r="K15" s="7">
        <v>0</v>
      </c>
      <c r="L15" s="6">
        <f>SUM(I15:K15)</f>
        <v>10718</v>
      </c>
      <c r="M15" s="10"/>
    </row>
    <row r="16" spans="1:13" ht="96.75" customHeight="1" x14ac:dyDescent="0.25">
      <c r="A16" s="11" t="s">
        <v>43</v>
      </c>
      <c r="B16" s="3">
        <v>44651</v>
      </c>
      <c r="C16" s="3">
        <v>44666</v>
      </c>
      <c r="D16" s="4" t="s">
        <v>44</v>
      </c>
      <c r="E16" s="4" t="s">
        <v>39</v>
      </c>
      <c r="F16" s="4" t="s">
        <v>40</v>
      </c>
      <c r="G16" s="4" t="s">
        <v>41</v>
      </c>
      <c r="H16" s="5" t="s">
        <v>42</v>
      </c>
      <c r="I16" s="6">
        <v>3218</v>
      </c>
      <c r="J16" s="7">
        <v>7500</v>
      </c>
      <c r="K16" s="7">
        <v>0</v>
      </c>
      <c r="L16" s="6">
        <f>SUM(I16:K16)</f>
        <v>10718</v>
      </c>
      <c r="M16" s="12"/>
    </row>
    <row r="17" spans="1:13" x14ac:dyDescent="0.25">
      <c r="A17" s="13"/>
      <c r="B17" s="14"/>
      <c r="C17" s="14"/>
      <c r="D17" s="14"/>
      <c r="E17" s="14"/>
      <c r="F17" s="14"/>
      <c r="G17" s="15"/>
      <c r="H17" s="15"/>
      <c r="I17" s="16"/>
      <c r="J17" s="17"/>
      <c r="K17" s="17"/>
      <c r="L17" s="16"/>
      <c r="M17" s="18"/>
    </row>
    <row r="18" spans="1:13" ht="18.75" customHeight="1" x14ac:dyDescent="0.25">
      <c r="A18" s="19" t="s">
        <v>45</v>
      </c>
      <c r="B18" s="19"/>
      <c r="C18" s="19"/>
      <c r="D18" s="19"/>
      <c r="E18" s="19"/>
      <c r="F18" s="19"/>
      <c r="G18" s="19"/>
      <c r="H18" s="20"/>
      <c r="I18" s="21">
        <f>SUM(I14:I17)</f>
        <v>7233.72</v>
      </c>
      <c r="J18" s="22">
        <f>SUM(J14:J17)</f>
        <v>16200</v>
      </c>
      <c r="K18" s="22">
        <f>SUM(K17:K17)</f>
        <v>0</v>
      </c>
      <c r="L18" s="21">
        <f>SUM(I18:K18)</f>
        <v>23433.72</v>
      </c>
      <c r="M18" s="22"/>
    </row>
    <row r="20" spans="1:13" ht="18.75" x14ac:dyDescent="0.4">
      <c r="A20" s="26" t="s">
        <v>46</v>
      </c>
    </row>
    <row r="21" spans="1:13" ht="18" customHeight="1" x14ac:dyDescent="0.25">
      <c r="A21" s="178" t="s">
        <v>2</v>
      </c>
      <c r="B21" s="178"/>
      <c r="C21" s="178"/>
      <c r="D21" s="178"/>
      <c r="E21" s="178"/>
      <c r="F21" s="178"/>
      <c r="G21" s="178"/>
      <c r="H21" s="178"/>
      <c r="I21" s="178"/>
      <c r="J21" s="178"/>
      <c r="K21" s="178"/>
      <c r="L21" s="178"/>
      <c r="M21" s="178"/>
    </row>
    <row r="22" spans="1:13" ht="18" customHeight="1" x14ac:dyDescent="0.25">
      <c r="A22" s="179" t="s">
        <v>3</v>
      </c>
      <c r="B22" s="179"/>
      <c r="C22" s="179"/>
      <c r="D22" s="179"/>
      <c r="E22" s="179"/>
      <c r="F22" s="179"/>
      <c r="G22" s="179"/>
      <c r="H22" s="179"/>
      <c r="I22" s="179"/>
      <c r="J22" s="179"/>
      <c r="K22" s="179"/>
      <c r="L22" s="179"/>
      <c r="M22" s="179"/>
    </row>
    <row r="23" spans="1:13" ht="18" x14ac:dyDescent="0.25">
      <c r="A23" s="180" t="s">
        <v>47</v>
      </c>
      <c r="B23" s="180"/>
      <c r="C23" s="180"/>
      <c r="D23" s="180"/>
      <c r="E23" s="180"/>
      <c r="F23" s="180"/>
      <c r="G23" s="180"/>
      <c r="H23" s="180"/>
      <c r="I23" s="180"/>
      <c r="J23" s="180"/>
      <c r="K23" s="180"/>
      <c r="L23" s="180"/>
      <c r="M23" s="180"/>
    </row>
    <row r="24" spans="1:13" ht="17.25" customHeight="1" x14ac:dyDescent="0.35">
      <c r="A24" s="27"/>
      <c r="B24" s="28"/>
      <c r="C24" s="28"/>
      <c r="D24" s="28"/>
      <c r="E24" s="28"/>
      <c r="F24" s="29"/>
      <c r="G24" s="28"/>
      <c r="H24" s="28"/>
      <c r="I24" s="30"/>
      <c r="J24" s="28"/>
      <c r="K24" s="28"/>
      <c r="L24" s="30"/>
      <c r="M24" s="28"/>
    </row>
    <row r="25" spans="1:13" ht="38.25" x14ac:dyDescent="0.25">
      <c r="A25" s="44" t="s">
        <v>5</v>
      </c>
      <c r="B25" s="44" t="s">
        <v>6</v>
      </c>
      <c r="C25" s="45" t="s">
        <v>7</v>
      </c>
      <c r="D25" s="46" t="s">
        <v>8</v>
      </c>
      <c r="E25" s="46" t="s">
        <v>9</v>
      </c>
      <c r="F25" s="46" t="s">
        <v>10</v>
      </c>
      <c r="G25" s="46" t="s">
        <v>11</v>
      </c>
      <c r="H25" s="47" t="s">
        <v>12</v>
      </c>
      <c r="I25" s="48" t="s">
        <v>13</v>
      </c>
      <c r="J25" s="49" t="s">
        <v>14</v>
      </c>
      <c r="K25" s="49" t="s">
        <v>15</v>
      </c>
      <c r="L25" s="48" t="s">
        <v>16</v>
      </c>
      <c r="M25" s="49" t="s">
        <v>17</v>
      </c>
    </row>
    <row r="26" spans="1:13" ht="57.75" customHeight="1" x14ac:dyDescent="0.25">
      <c r="A26" s="2">
        <v>1</v>
      </c>
      <c r="B26" s="3">
        <v>44653</v>
      </c>
      <c r="C26" s="3">
        <v>44664</v>
      </c>
      <c r="D26" s="50" t="s">
        <v>48</v>
      </c>
      <c r="E26" s="4" t="s">
        <v>49</v>
      </c>
      <c r="F26" s="51" t="s">
        <v>50</v>
      </c>
      <c r="G26" s="52" t="s">
        <v>51</v>
      </c>
      <c r="H26" s="5" t="s">
        <v>52</v>
      </c>
      <c r="I26" s="6">
        <v>1920</v>
      </c>
      <c r="J26" s="7">
        <v>5500</v>
      </c>
      <c r="K26" s="7">
        <v>0</v>
      </c>
      <c r="L26" s="6">
        <f t="shared" ref="L26:L38" si="0">SUM(I26:K26)</f>
        <v>7420</v>
      </c>
      <c r="M26" s="53"/>
    </row>
    <row r="27" spans="1:13" ht="55.5" customHeight="1" x14ac:dyDescent="0.25">
      <c r="A27" s="2">
        <v>2</v>
      </c>
      <c r="B27" s="3">
        <v>44653</v>
      </c>
      <c r="C27" s="3">
        <v>44664</v>
      </c>
      <c r="D27" s="50" t="s">
        <v>53</v>
      </c>
      <c r="E27" s="4" t="s">
        <v>54</v>
      </c>
      <c r="F27" s="51" t="s">
        <v>50</v>
      </c>
      <c r="G27" s="52" t="s">
        <v>51</v>
      </c>
      <c r="H27" s="5" t="s">
        <v>52</v>
      </c>
      <c r="I27" s="6">
        <v>1920</v>
      </c>
      <c r="J27" s="7">
        <v>5500</v>
      </c>
      <c r="K27" s="7">
        <v>0</v>
      </c>
      <c r="L27" s="6">
        <f t="shared" si="0"/>
        <v>7420</v>
      </c>
      <c r="M27" s="53" t="s">
        <v>37</v>
      </c>
    </row>
    <row r="28" spans="1:13" ht="42.75" x14ac:dyDescent="0.25">
      <c r="A28" s="2">
        <v>3</v>
      </c>
      <c r="B28" s="3">
        <v>44655</v>
      </c>
      <c r="C28" s="3">
        <v>44661</v>
      </c>
      <c r="D28" s="50" t="s">
        <v>55</v>
      </c>
      <c r="E28" s="4" t="s">
        <v>56</v>
      </c>
      <c r="F28" s="4" t="s">
        <v>57</v>
      </c>
      <c r="G28" s="52" t="s">
        <v>58</v>
      </c>
      <c r="H28" s="5" t="s">
        <v>59</v>
      </c>
      <c r="I28" s="6">
        <v>2613</v>
      </c>
      <c r="J28" s="7">
        <v>3000</v>
      </c>
      <c r="K28" s="7">
        <v>0</v>
      </c>
      <c r="L28" s="6">
        <f t="shared" si="0"/>
        <v>5613</v>
      </c>
      <c r="M28" s="53" t="s">
        <v>31</v>
      </c>
    </row>
    <row r="29" spans="1:13" ht="42.75" x14ac:dyDescent="0.25">
      <c r="A29" s="2">
        <v>4</v>
      </c>
      <c r="B29" s="3">
        <v>44655</v>
      </c>
      <c r="C29" s="3">
        <v>44661</v>
      </c>
      <c r="D29" s="50" t="s">
        <v>60</v>
      </c>
      <c r="E29" s="4" t="s">
        <v>61</v>
      </c>
      <c r="F29" s="4" t="s">
        <v>57</v>
      </c>
      <c r="G29" s="52" t="s">
        <v>58</v>
      </c>
      <c r="H29" s="5" t="s">
        <v>59</v>
      </c>
      <c r="I29" s="6">
        <v>2512</v>
      </c>
      <c r="J29" s="7">
        <v>3000</v>
      </c>
      <c r="K29" s="7">
        <v>0</v>
      </c>
      <c r="L29" s="6">
        <f t="shared" si="0"/>
        <v>5512</v>
      </c>
      <c r="M29" s="53" t="s">
        <v>31</v>
      </c>
    </row>
    <row r="30" spans="1:13" ht="62.25" customHeight="1" x14ac:dyDescent="0.25">
      <c r="A30" s="2">
        <v>5</v>
      </c>
      <c r="B30" s="3">
        <v>44655</v>
      </c>
      <c r="C30" s="3">
        <v>44664</v>
      </c>
      <c r="D30" s="50" t="s">
        <v>62</v>
      </c>
      <c r="E30" s="4" t="s">
        <v>63</v>
      </c>
      <c r="F30" s="51" t="s">
        <v>50</v>
      </c>
      <c r="G30" s="52" t="s">
        <v>51</v>
      </c>
      <c r="H30" s="5" t="s">
        <v>52</v>
      </c>
      <c r="I30" s="6">
        <v>2614</v>
      </c>
      <c r="J30" s="7">
        <v>4500</v>
      </c>
      <c r="K30" s="7">
        <v>0</v>
      </c>
      <c r="L30" s="6">
        <f t="shared" si="0"/>
        <v>7114</v>
      </c>
      <c r="M30" s="53" t="s">
        <v>37</v>
      </c>
    </row>
    <row r="31" spans="1:13" ht="127.5" customHeight="1" x14ac:dyDescent="0.25">
      <c r="A31" s="2">
        <v>6</v>
      </c>
      <c r="B31" s="3">
        <v>44656</v>
      </c>
      <c r="C31" s="3">
        <v>44660</v>
      </c>
      <c r="D31" s="50" t="s">
        <v>76</v>
      </c>
      <c r="E31" s="4" t="s">
        <v>77</v>
      </c>
      <c r="F31" s="51" t="s">
        <v>78</v>
      </c>
      <c r="G31" s="52" t="s">
        <v>58</v>
      </c>
      <c r="H31" s="5" t="s">
        <v>82</v>
      </c>
      <c r="I31" s="6">
        <v>2357.9</v>
      </c>
      <c r="J31" s="7">
        <v>2000</v>
      </c>
      <c r="K31" s="7">
        <v>0</v>
      </c>
      <c r="L31" s="6">
        <f t="shared" si="0"/>
        <v>4357.8999999999996</v>
      </c>
      <c r="M31" s="53" t="s">
        <v>37</v>
      </c>
    </row>
    <row r="32" spans="1:13" ht="56.25" customHeight="1" x14ac:dyDescent="0.25">
      <c r="A32" s="2">
        <v>7</v>
      </c>
      <c r="B32" s="3">
        <v>44656</v>
      </c>
      <c r="C32" s="3">
        <v>44660</v>
      </c>
      <c r="D32" s="50" t="s">
        <v>64</v>
      </c>
      <c r="E32" s="4" t="s">
        <v>65</v>
      </c>
      <c r="F32" s="51" t="s">
        <v>50</v>
      </c>
      <c r="G32" s="52" t="s">
        <v>58</v>
      </c>
      <c r="H32" s="5" t="s">
        <v>66</v>
      </c>
      <c r="I32" s="6">
        <v>1741.95</v>
      </c>
      <c r="J32" s="7">
        <v>3500</v>
      </c>
      <c r="K32" s="7">
        <v>0</v>
      </c>
      <c r="L32" s="6">
        <f t="shared" si="0"/>
        <v>5241.95</v>
      </c>
      <c r="M32" s="53"/>
    </row>
    <row r="33" spans="1:13" ht="58.5" customHeight="1" x14ac:dyDescent="0.25">
      <c r="A33" s="2">
        <v>8</v>
      </c>
      <c r="B33" s="3">
        <v>44657</v>
      </c>
      <c r="C33" s="3">
        <v>44664</v>
      </c>
      <c r="D33" s="50" t="s">
        <v>67</v>
      </c>
      <c r="E33" s="4" t="s">
        <v>68</v>
      </c>
      <c r="F33" s="51" t="s">
        <v>50</v>
      </c>
      <c r="G33" s="52" t="s">
        <v>51</v>
      </c>
      <c r="H33" s="5" t="s">
        <v>52</v>
      </c>
      <c r="I33" s="6">
        <v>2520</v>
      </c>
      <c r="J33" s="7">
        <v>3500</v>
      </c>
      <c r="K33" s="7">
        <v>0</v>
      </c>
      <c r="L33" s="6">
        <f t="shared" si="0"/>
        <v>6020</v>
      </c>
      <c r="M33" s="53" t="s">
        <v>31</v>
      </c>
    </row>
    <row r="34" spans="1:13" ht="54" customHeight="1" x14ac:dyDescent="0.25">
      <c r="A34" s="2">
        <v>9</v>
      </c>
      <c r="B34" s="3">
        <v>44660</v>
      </c>
      <c r="C34" s="3">
        <v>44664</v>
      </c>
      <c r="D34" s="50" t="s">
        <v>69</v>
      </c>
      <c r="E34" s="4" t="s">
        <v>70</v>
      </c>
      <c r="F34" s="51" t="s">
        <v>50</v>
      </c>
      <c r="G34" s="52" t="s">
        <v>71</v>
      </c>
      <c r="H34" s="5" t="s">
        <v>52</v>
      </c>
      <c r="I34" s="6">
        <v>2100</v>
      </c>
      <c r="J34" s="7">
        <v>2000</v>
      </c>
      <c r="K34" s="7">
        <v>0</v>
      </c>
      <c r="L34" s="6">
        <f t="shared" si="0"/>
        <v>4100</v>
      </c>
      <c r="M34" s="53" t="s">
        <v>31</v>
      </c>
    </row>
    <row r="35" spans="1:13" ht="63.75" customHeight="1" x14ac:dyDescent="0.25">
      <c r="A35" s="2">
        <v>10</v>
      </c>
      <c r="B35" s="3">
        <v>44671</v>
      </c>
      <c r="C35" s="3">
        <v>44672</v>
      </c>
      <c r="D35" s="50" t="s">
        <v>72</v>
      </c>
      <c r="E35" s="4" t="s">
        <v>49</v>
      </c>
      <c r="F35" s="51" t="s">
        <v>73</v>
      </c>
      <c r="G35" s="52" t="s">
        <v>74</v>
      </c>
      <c r="H35" s="5" t="s">
        <v>75</v>
      </c>
      <c r="I35" s="6">
        <v>0</v>
      </c>
      <c r="J35" s="7">
        <v>0</v>
      </c>
      <c r="K35" s="7">
        <v>0</v>
      </c>
      <c r="L35" s="6">
        <f t="shared" si="0"/>
        <v>0</v>
      </c>
      <c r="M35" s="53" t="s">
        <v>37</v>
      </c>
    </row>
    <row r="36" spans="1:13" ht="65.25" customHeight="1" x14ac:dyDescent="0.25">
      <c r="A36" s="2">
        <v>11</v>
      </c>
      <c r="B36" s="3">
        <v>44673</v>
      </c>
      <c r="C36" s="3">
        <v>44677</v>
      </c>
      <c r="D36" s="50" t="s">
        <v>76</v>
      </c>
      <c r="E36" s="4" t="s">
        <v>77</v>
      </c>
      <c r="F36" s="51" t="s">
        <v>78</v>
      </c>
      <c r="G36" s="52" t="s">
        <v>79</v>
      </c>
      <c r="H36" s="109" t="s">
        <v>80</v>
      </c>
      <c r="I36" s="6">
        <v>1163</v>
      </c>
      <c r="J36" s="7">
        <v>1200</v>
      </c>
      <c r="K36" s="7">
        <v>0</v>
      </c>
      <c r="L36" s="6">
        <f t="shared" si="0"/>
        <v>2363</v>
      </c>
      <c r="M36" s="53" t="s">
        <v>37</v>
      </c>
    </row>
    <row r="37" spans="1:13" ht="72" customHeight="1" x14ac:dyDescent="0.25">
      <c r="A37" s="2">
        <v>12</v>
      </c>
      <c r="B37" s="54">
        <v>44673</v>
      </c>
      <c r="C37" s="54">
        <v>44677</v>
      </c>
      <c r="D37" s="55" t="s">
        <v>81</v>
      </c>
      <c r="E37" s="56" t="s">
        <v>77</v>
      </c>
      <c r="F37" s="57" t="s">
        <v>78</v>
      </c>
      <c r="G37" s="58" t="s">
        <v>79</v>
      </c>
      <c r="H37" s="109" t="s">
        <v>80</v>
      </c>
      <c r="I37" s="59">
        <v>1163</v>
      </c>
      <c r="J37" s="60">
        <v>1200</v>
      </c>
      <c r="K37" s="60">
        <v>0</v>
      </c>
      <c r="L37" s="59">
        <f t="shared" si="0"/>
        <v>2363</v>
      </c>
      <c r="M37" s="61" t="s">
        <v>37</v>
      </c>
    </row>
    <row r="38" spans="1:13" ht="57" x14ac:dyDescent="0.25">
      <c r="A38" s="2">
        <v>13</v>
      </c>
      <c r="B38" s="54">
        <v>44673</v>
      </c>
      <c r="C38" s="54">
        <v>44677</v>
      </c>
      <c r="D38" s="55" t="s">
        <v>83</v>
      </c>
      <c r="E38" s="56" t="s">
        <v>24</v>
      </c>
      <c r="F38" s="57" t="s">
        <v>78</v>
      </c>
      <c r="G38" s="58" t="s">
        <v>79</v>
      </c>
      <c r="H38" s="109" t="s">
        <v>80</v>
      </c>
      <c r="I38" s="59">
        <v>1430</v>
      </c>
      <c r="J38" s="60">
        <v>1200</v>
      </c>
      <c r="K38" s="60">
        <v>0</v>
      </c>
      <c r="L38" s="59">
        <f t="shared" si="0"/>
        <v>2630</v>
      </c>
      <c r="M38" s="61" t="s">
        <v>37</v>
      </c>
    </row>
    <row r="39" spans="1:13" x14ac:dyDescent="0.25">
      <c r="A39" s="38"/>
      <c r="B39" s="31"/>
      <c r="C39" s="31"/>
      <c r="D39" s="32"/>
      <c r="E39" s="32"/>
      <c r="F39" s="33"/>
      <c r="G39" s="32"/>
      <c r="H39" s="34"/>
      <c r="I39" s="35"/>
      <c r="J39" s="36"/>
      <c r="K39" s="36"/>
      <c r="L39" s="35"/>
      <c r="M39" s="37"/>
    </row>
    <row r="40" spans="1:13" ht="15.75" x14ac:dyDescent="0.25">
      <c r="A40" s="39" t="s">
        <v>45</v>
      </c>
      <c r="B40" s="39"/>
      <c r="C40" s="39"/>
      <c r="D40" s="39"/>
      <c r="E40" s="39"/>
      <c r="F40" s="40"/>
      <c r="G40" s="39"/>
      <c r="H40" s="41"/>
      <c r="I40" s="42">
        <f>SUM(I26:I38)</f>
        <v>24054.85</v>
      </c>
      <c r="J40" s="43">
        <f>SUM(J26:J38)</f>
        <v>36100</v>
      </c>
      <c r="K40" s="43">
        <f>SUM(K37:K37)</f>
        <v>0</v>
      </c>
      <c r="L40" s="42">
        <f>SUM(L26:L38)</f>
        <v>60154.85</v>
      </c>
      <c r="M40" s="43"/>
    </row>
    <row r="42" spans="1:13" ht="19.5" x14ac:dyDescent="0.4">
      <c r="A42" s="62" t="s">
        <v>84</v>
      </c>
    </row>
    <row r="43" spans="1:13" ht="20.25" x14ac:dyDescent="0.25">
      <c r="A43" s="176" t="s">
        <v>2</v>
      </c>
      <c r="B43" s="176"/>
      <c r="C43" s="176"/>
      <c r="D43" s="176"/>
      <c r="E43" s="176"/>
      <c r="F43" s="176"/>
      <c r="G43" s="176"/>
      <c r="H43" s="176"/>
      <c r="I43" s="176"/>
      <c r="J43" s="176"/>
      <c r="K43" s="176"/>
      <c r="L43" s="176"/>
      <c r="M43" s="176"/>
    </row>
    <row r="44" spans="1:13" ht="20.25" x14ac:dyDescent="0.3">
      <c r="A44" s="181" t="s">
        <v>3</v>
      </c>
      <c r="B44" s="181"/>
      <c r="C44" s="181"/>
      <c r="D44" s="181"/>
      <c r="E44" s="181"/>
      <c r="F44" s="181"/>
      <c r="G44" s="181"/>
      <c r="H44" s="181"/>
      <c r="I44" s="181"/>
      <c r="J44" s="181"/>
      <c r="K44" s="181"/>
      <c r="L44" s="181"/>
      <c r="M44" s="181"/>
    </row>
    <row r="45" spans="1:13" ht="18" x14ac:dyDescent="0.25">
      <c r="A45" s="180" t="s">
        <v>85</v>
      </c>
      <c r="B45" s="180"/>
      <c r="C45" s="180"/>
      <c r="D45" s="180"/>
      <c r="E45" s="180"/>
      <c r="F45" s="180"/>
      <c r="G45" s="180"/>
      <c r="H45" s="180"/>
      <c r="I45" s="180"/>
      <c r="J45" s="180"/>
      <c r="K45" s="180"/>
      <c r="L45" s="180"/>
      <c r="M45" s="180"/>
    </row>
    <row r="46" spans="1:13" ht="17.25" customHeight="1" x14ac:dyDescent="0.35">
      <c r="A46" s="27"/>
      <c r="B46" s="28"/>
      <c r="C46" s="28"/>
      <c r="D46" s="28"/>
      <c r="E46" s="28"/>
      <c r="F46" s="29"/>
      <c r="G46" s="28"/>
      <c r="H46" s="28"/>
      <c r="I46" s="30"/>
      <c r="J46" s="28"/>
      <c r="K46" s="28"/>
      <c r="L46" s="30"/>
      <c r="M46" s="28"/>
    </row>
    <row r="47" spans="1:13" ht="38.25" x14ac:dyDescent="0.25">
      <c r="A47" s="44" t="s">
        <v>5</v>
      </c>
      <c r="B47" s="44" t="s">
        <v>6</v>
      </c>
      <c r="C47" s="45" t="s">
        <v>7</v>
      </c>
      <c r="D47" s="46" t="s">
        <v>8</v>
      </c>
      <c r="E47" s="46" t="s">
        <v>9</v>
      </c>
      <c r="F47" s="46" t="s">
        <v>10</v>
      </c>
      <c r="G47" s="46" t="s">
        <v>11</v>
      </c>
      <c r="H47" s="47" t="s">
        <v>12</v>
      </c>
      <c r="I47" s="48" t="s">
        <v>13</v>
      </c>
      <c r="J47" s="49" t="s">
        <v>14</v>
      </c>
      <c r="K47" s="49" t="s">
        <v>15</v>
      </c>
      <c r="L47" s="48" t="s">
        <v>16</v>
      </c>
      <c r="M47" s="49" t="s">
        <v>17</v>
      </c>
    </row>
    <row r="48" spans="1:13" ht="159.75" customHeight="1" x14ac:dyDescent="0.25">
      <c r="A48" s="63">
        <v>1</v>
      </c>
      <c r="B48" s="31">
        <v>44683</v>
      </c>
      <c r="C48" s="31">
        <v>44686</v>
      </c>
      <c r="D48" s="32" t="s">
        <v>86</v>
      </c>
      <c r="E48" s="32" t="s">
        <v>87</v>
      </c>
      <c r="F48" s="33" t="s">
        <v>34</v>
      </c>
      <c r="G48" s="32" t="s">
        <v>88</v>
      </c>
      <c r="H48" s="34" t="s">
        <v>89</v>
      </c>
      <c r="I48" s="35">
        <v>478.88</v>
      </c>
      <c r="J48" s="36">
        <v>900</v>
      </c>
      <c r="K48" s="36">
        <v>0</v>
      </c>
      <c r="L48" s="35">
        <f>I48+J48+K48</f>
        <v>1378.88</v>
      </c>
      <c r="M48" s="37"/>
    </row>
    <row r="49" spans="1:13" ht="160.5" customHeight="1" x14ac:dyDescent="0.25">
      <c r="A49" s="63">
        <v>2</v>
      </c>
      <c r="B49" s="31">
        <v>44683</v>
      </c>
      <c r="C49" s="31">
        <v>44686</v>
      </c>
      <c r="D49" s="32" t="s">
        <v>90</v>
      </c>
      <c r="E49" s="32" t="s">
        <v>91</v>
      </c>
      <c r="F49" s="33" t="s">
        <v>34</v>
      </c>
      <c r="G49" s="32" t="s">
        <v>88</v>
      </c>
      <c r="H49" s="34" t="s">
        <v>89</v>
      </c>
      <c r="I49" s="35">
        <v>478.88</v>
      </c>
      <c r="J49" s="36">
        <v>900</v>
      </c>
      <c r="K49" s="36">
        <v>0</v>
      </c>
      <c r="L49" s="35">
        <f t="shared" ref="L49:L60" si="1">I49+J49+K49</f>
        <v>1378.88</v>
      </c>
      <c r="M49" s="37" t="s">
        <v>37</v>
      </c>
    </row>
    <row r="50" spans="1:13" ht="165" x14ac:dyDescent="0.25">
      <c r="A50" s="63">
        <v>3</v>
      </c>
      <c r="B50" s="31">
        <v>44683</v>
      </c>
      <c r="C50" s="31">
        <v>44686</v>
      </c>
      <c r="D50" s="32" t="s">
        <v>92</v>
      </c>
      <c r="E50" s="32" t="s">
        <v>33</v>
      </c>
      <c r="F50" s="33" t="s">
        <v>34</v>
      </c>
      <c r="G50" s="32" t="s">
        <v>88</v>
      </c>
      <c r="H50" s="34" t="s">
        <v>89</v>
      </c>
      <c r="I50" s="35">
        <v>478.88</v>
      </c>
      <c r="J50" s="36">
        <v>900</v>
      </c>
      <c r="K50" s="36">
        <v>0</v>
      </c>
      <c r="L50" s="35">
        <f t="shared" si="1"/>
        <v>1378.88</v>
      </c>
      <c r="M50" s="37" t="s">
        <v>93</v>
      </c>
    </row>
    <row r="51" spans="1:13" ht="99.75" customHeight="1" x14ac:dyDescent="0.25">
      <c r="A51" s="63">
        <v>4</v>
      </c>
      <c r="B51" s="31">
        <v>44683</v>
      </c>
      <c r="C51" s="31">
        <v>44686</v>
      </c>
      <c r="D51" s="32" t="s">
        <v>94</v>
      </c>
      <c r="E51" s="32" t="s">
        <v>24</v>
      </c>
      <c r="F51" s="32" t="s">
        <v>95</v>
      </c>
      <c r="G51" s="32" t="s">
        <v>88</v>
      </c>
      <c r="H51" s="34" t="s">
        <v>96</v>
      </c>
      <c r="I51" s="35">
        <v>415.78</v>
      </c>
      <c r="J51" s="36">
        <v>900</v>
      </c>
      <c r="K51" s="36">
        <v>0</v>
      </c>
      <c r="L51" s="35">
        <f t="shared" si="1"/>
        <v>1315.78</v>
      </c>
      <c r="M51" s="37" t="s">
        <v>37</v>
      </c>
    </row>
    <row r="52" spans="1:13" ht="93" customHeight="1" x14ac:dyDescent="0.25">
      <c r="A52" s="63">
        <v>5</v>
      </c>
      <c r="B52" s="31">
        <v>44683</v>
      </c>
      <c r="C52" s="31">
        <v>44686</v>
      </c>
      <c r="D52" s="32" t="s">
        <v>97</v>
      </c>
      <c r="E52" s="32" t="s">
        <v>98</v>
      </c>
      <c r="F52" s="32" t="s">
        <v>95</v>
      </c>
      <c r="G52" s="32" t="s">
        <v>88</v>
      </c>
      <c r="H52" s="34" t="s">
        <v>96</v>
      </c>
      <c r="I52" s="35">
        <v>415.78</v>
      </c>
      <c r="J52" s="36">
        <v>900</v>
      </c>
      <c r="K52" s="36">
        <v>0</v>
      </c>
      <c r="L52" s="35">
        <f t="shared" si="1"/>
        <v>1315.78</v>
      </c>
      <c r="M52" s="37" t="s">
        <v>31</v>
      </c>
    </row>
    <row r="53" spans="1:13" ht="43.5" customHeight="1" x14ac:dyDescent="0.25">
      <c r="A53" s="63">
        <v>6</v>
      </c>
      <c r="B53" s="31">
        <v>44692</v>
      </c>
      <c r="C53" s="31">
        <v>44694</v>
      </c>
      <c r="D53" s="32" t="s">
        <v>99</v>
      </c>
      <c r="E53" s="32" t="s">
        <v>87</v>
      </c>
      <c r="F53" s="33" t="s">
        <v>34</v>
      </c>
      <c r="G53" s="32" t="s">
        <v>100</v>
      </c>
      <c r="H53" s="64" t="s">
        <v>101</v>
      </c>
      <c r="I53" s="35">
        <v>482</v>
      </c>
      <c r="J53" s="36">
        <v>600</v>
      </c>
      <c r="K53" s="36">
        <v>0</v>
      </c>
      <c r="L53" s="35">
        <f t="shared" si="1"/>
        <v>1082</v>
      </c>
      <c r="M53" s="37"/>
    </row>
    <row r="54" spans="1:13" ht="43.5" customHeight="1" x14ac:dyDescent="0.25">
      <c r="A54" s="63">
        <v>7</v>
      </c>
      <c r="B54" s="31">
        <v>44692</v>
      </c>
      <c r="C54" s="31">
        <v>44694</v>
      </c>
      <c r="D54" s="32" t="s">
        <v>102</v>
      </c>
      <c r="E54" s="32" t="s">
        <v>103</v>
      </c>
      <c r="F54" s="33" t="s">
        <v>34</v>
      </c>
      <c r="G54" s="32" t="s">
        <v>100</v>
      </c>
      <c r="H54" s="64" t="s">
        <v>101</v>
      </c>
      <c r="I54" s="35">
        <v>482</v>
      </c>
      <c r="J54" s="36">
        <v>600</v>
      </c>
      <c r="K54" s="36">
        <v>0</v>
      </c>
      <c r="L54" s="35">
        <f t="shared" si="1"/>
        <v>1082</v>
      </c>
      <c r="M54" s="37" t="s">
        <v>31</v>
      </c>
    </row>
    <row r="55" spans="1:13" ht="43.5" customHeight="1" x14ac:dyDescent="0.25">
      <c r="A55" s="63">
        <v>8</v>
      </c>
      <c r="B55" s="31">
        <v>44692</v>
      </c>
      <c r="C55" s="31">
        <v>44694</v>
      </c>
      <c r="D55" s="32" t="s">
        <v>104</v>
      </c>
      <c r="E55" s="32" t="s">
        <v>105</v>
      </c>
      <c r="F55" s="33" t="s">
        <v>34</v>
      </c>
      <c r="G55" s="32" t="s">
        <v>106</v>
      </c>
      <c r="H55" s="64" t="s">
        <v>101</v>
      </c>
      <c r="I55" s="35">
        <v>482</v>
      </c>
      <c r="J55" s="36">
        <v>600</v>
      </c>
      <c r="K55" s="36">
        <v>0</v>
      </c>
      <c r="L55" s="35">
        <f t="shared" si="1"/>
        <v>1082</v>
      </c>
      <c r="M55" s="37" t="s">
        <v>31</v>
      </c>
    </row>
    <row r="56" spans="1:13" ht="63" customHeight="1" x14ac:dyDescent="0.25">
      <c r="A56" s="63">
        <v>9</v>
      </c>
      <c r="B56" s="31">
        <v>44695</v>
      </c>
      <c r="C56" s="31">
        <v>44700</v>
      </c>
      <c r="D56" s="32" t="s">
        <v>107</v>
      </c>
      <c r="E56" s="32" t="s">
        <v>108</v>
      </c>
      <c r="F56" s="33" t="s">
        <v>109</v>
      </c>
      <c r="G56" s="32" t="s">
        <v>110</v>
      </c>
      <c r="H56" s="64" t="s">
        <v>111</v>
      </c>
      <c r="I56" s="35">
        <v>0</v>
      </c>
      <c r="J56" s="36">
        <v>1250</v>
      </c>
      <c r="K56" s="36">
        <v>0</v>
      </c>
      <c r="L56" s="35">
        <f t="shared" si="1"/>
        <v>1250</v>
      </c>
      <c r="M56" s="37"/>
    </row>
    <row r="57" spans="1:13" ht="125.25" customHeight="1" x14ac:dyDescent="0.25">
      <c r="A57" s="63">
        <v>10</v>
      </c>
      <c r="B57" s="31">
        <v>44698</v>
      </c>
      <c r="C57" s="31">
        <v>44702</v>
      </c>
      <c r="D57" s="32" t="s">
        <v>94</v>
      </c>
      <c r="E57" s="32" t="s">
        <v>24</v>
      </c>
      <c r="F57" s="32" t="s">
        <v>95</v>
      </c>
      <c r="G57" s="32" t="s">
        <v>112</v>
      </c>
      <c r="H57" s="34" t="s">
        <v>113</v>
      </c>
      <c r="I57" s="35">
        <v>1455</v>
      </c>
      <c r="J57" s="36">
        <v>1600</v>
      </c>
      <c r="K57" s="36">
        <v>0</v>
      </c>
      <c r="L57" s="35">
        <f t="shared" si="1"/>
        <v>3055</v>
      </c>
      <c r="M57" s="37"/>
    </row>
    <row r="58" spans="1:13" ht="129" customHeight="1" x14ac:dyDescent="0.25">
      <c r="A58" s="63">
        <v>11</v>
      </c>
      <c r="B58" s="31">
        <v>44698</v>
      </c>
      <c r="C58" s="31">
        <v>44702</v>
      </c>
      <c r="D58" s="32" t="s">
        <v>114</v>
      </c>
      <c r="E58" s="32" t="s">
        <v>115</v>
      </c>
      <c r="F58" s="32" t="s">
        <v>95</v>
      </c>
      <c r="G58" s="32" t="s">
        <v>112</v>
      </c>
      <c r="H58" s="34" t="s">
        <v>113</v>
      </c>
      <c r="I58" s="35">
        <v>1455</v>
      </c>
      <c r="J58" s="36">
        <v>1600</v>
      </c>
      <c r="K58" s="36">
        <v>0</v>
      </c>
      <c r="L58" s="35">
        <f t="shared" si="1"/>
        <v>3055</v>
      </c>
      <c r="M58" s="37"/>
    </row>
    <row r="59" spans="1:13" ht="71.25" customHeight="1" x14ac:dyDescent="0.25">
      <c r="A59" s="63">
        <v>12</v>
      </c>
      <c r="B59" s="31">
        <v>44710</v>
      </c>
      <c r="C59" s="31">
        <v>44714</v>
      </c>
      <c r="D59" s="32" t="s">
        <v>94</v>
      </c>
      <c r="E59" s="32" t="s">
        <v>24</v>
      </c>
      <c r="F59" s="32" t="s">
        <v>95</v>
      </c>
      <c r="G59" s="32" t="s">
        <v>116</v>
      </c>
      <c r="H59" s="34" t="s">
        <v>117</v>
      </c>
      <c r="I59" s="35">
        <v>1098</v>
      </c>
      <c r="J59" s="36">
        <v>1600</v>
      </c>
      <c r="K59" s="36">
        <v>0</v>
      </c>
      <c r="L59" s="35">
        <f t="shared" si="1"/>
        <v>2698</v>
      </c>
      <c r="M59" s="37"/>
    </row>
    <row r="60" spans="1:13" ht="71.25" customHeight="1" x14ac:dyDescent="0.25">
      <c r="A60" s="63">
        <v>13</v>
      </c>
      <c r="B60" s="31">
        <v>44712</v>
      </c>
      <c r="C60" s="31">
        <v>44714</v>
      </c>
      <c r="D60" s="32" t="s">
        <v>118</v>
      </c>
      <c r="E60" s="32" t="s">
        <v>119</v>
      </c>
      <c r="F60" s="33" t="s">
        <v>120</v>
      </c>
      <c r="G60" s="32" t="s">
        <v>116</v>
      </c>
      <c r="H60" s="34" t="s">
        <v>121</v>
      </c>
      <c r="I60" s="35">
        <v>2988</v>
      </c>
      <c r="J60" s="36">
        <v>1000</v>
      </c>
      <c r="K60" s="36">
        <v>0</v>
      </c>
      <c r="L60" s="35">
        <f t="shared" si="1"/>
        <v>3988</v>
      </c>
      <c r="M60" s="37"/>
    </row>
    <row r="61" spans="1:13" x14ac:dyDescent="0.25">
      <c r="A61" s="13"/>
      <c r="B61" s="14"/>
      <c r="C61" s="14"/>
      <c r="D61" s="14"/>
      <c r="E61" s="14"/>
      <c r="F61" s="65"/>
      <c r="G61" s="15"/>
      <c r="H61" s="15"/>
      <c r="I61" s="66"/>
      <c r="J61" s="67"/>
      <c r="K61" s="67"/>
      <c r="L61" s="66"/>
      <c r="M61" s="18"/>
    </row>
    <row r="62" spans="1:13" x14ac:dyDescent="0.25">
      <c r="A62" s="19" t="s">
        <v>45</v>
      </c>
      <c r="B62" s="19"/>
      <c r="C62" s="19"/>
      <c r="D62" s="19"/>
      <c r="E62" s="19"/>
      <c r="F62" s="68"/>
      <c r="G62" s="19"/>
      <c r="H62" s="20"/>
      <c r="I62" s="69">
        <f>SUM(I48:I61)</f>
        <v>10710.2</v>
      </c>
      <c r="J62" s="70">
        <f>SUM(J48:J61)</f>
        <v>13350</v>
      </c>
      <c r="K62" s="70">
        <f>SUM(K48:K61)</f>
        <v>0</v>
      </c>
      <c r="L62" s="69">
        <f>SUM(L48:L61)</f>
        <v>24060.2</v>
      </c>
      <c r="M62" s="22"/>
    </row>
    <row r="64" spans="1:13" ht="19.5" x14ac:dyDescent="0.4">
      <c r="A64" s="71" t="s">
        <v>122</v>
      </c>
    </row>
    <row r="65" spans="1:13" ht="20.25" customHeight="1" x14ac:dyDescent="0.25">
      <c r="A65" s="178" t="s">
        <v>2</v>
      </c>
      <c r="B65" s="178"/>
      <c r="C65" s="178"/>
      <c r="D65" s="178"/>
      <c r="E65" s="178"/>
      <c r="F65" s="178"/>
      <c r="G65" s="178"/>
      <c r="H65" s="178"/>
      <c r="I65" s="178"/>
      <c r="J65" s="178"/>
      <c r="K65" s="178"/>
      <c r="L65" s="178"/>
      <c r="M65" s="178"/>
    </row>
    <row r="66" spans="1:13" ht="19.5" customHeight="1" x14ac:dyDescent="0.25">
      <c r="A66" s="179" t="s">
        <v>3</v>
      </c>
      <c r="B66" s="179"/>
      <c r="C66" s="179"/>
      <c r="D66" s="179"/>
      <c r="E66" s="179"/>
      <c r="F66" s="179"/>
      <c r="G66" s="179"/>
      <c r="H66" s="179"/>
      <c r="I66" s="179"/>
      <c r="J66" s="179"/>
      <c r="K66" s="179"/>
      <c r="L66" s="179"/>
      <c r="M66" s="179"/>
    </row>
    <row r="67" spans="1:13" ht="21" customHeight="1" x14ac:dyDescent="0.25">
      <c r="A67" s="180" t="s">
        <v>123</v>
      </c>
      <c r="B67" s="180"/>
      <c r="C67" s="180"/>
      <c r="D67" s="180"/>
      <c r="E67" s="180"/>
      <c r="F67" s="180"/>
      <c r="G67" s="180"/>
      <c r="H67" s="180"/>
      <c r="I67" s="180"/>
      <c r="J67" s="180"/>
      <c r="K67" s="180"/>
      <c r="L67" s="180"/>
      <c r="M67" s="180"/>
    </row>
    <row r="68" spans="1:13" ht="23.25" x14ac:dyDescent="0.35">
      <c r="A68" s="27"/>
      <c r="B68" s="28"/>
      <c r="C68" s="28"/>
      <c r="D68" s="28"/>
      <c r="E68" s="28"/>
      <c r="F68" s="28"/>
      <c r="G68" s="28"/>
      <c r="H68" s="28"/>
      <c r="I68" s="28"/>
      <c r="J68" s="28"/>
      <c r="K68" s="28"/>
      <c r="L68" s="28"/>
      <c r="M68" s="28"/>
    </row>
    <row r="69" spans="1:13" ht="38.25" x14ac:dyDescent="0.25">
      <c r="A69" s="44" t="s">
        <v>5</v>
      </c>
      <c r="B69" s="44" t="s">
        <v>6</v>
      </c>
      <c r="C69" s="45" t="s">
        <v>7</v>
      </c>
      <c r="D69" s="46" t="s">
        <v>8</v>
      </c>
      <c r="E69" s="46" t="s">
        <v>9</v>
      </c>
      <c r="F69" s="47" t="s">
        <v>10</v>
      </c>
      <c r="G69" s="46" t="s">
        <v>11</v>
      </c>
      <c r="H69" s="47" t="s">
        <v>12</v>
      </c>
      <c r="I69" s="49" t="s">
        <v>13</v>
      </c>
      <c r="J69" s="49" t="s">
        <v>14</v>
      </c>
      <c r="K69" s="49" t="s">
        <v>15</v>
      </c>
      <c r="L69" s="49" t="s">
        <v>16</v>
      </c>
      <c r="M69" s="49" t="s">
        <v>17</v>
      </c>
    </row>
    <row r="70" spans="1:13" ht="165" customHeight="1" x14ac:dyDescent="0.25">
      <c r="A70" s="72">
        <v>1</v>
      </c>
      <c r="B70" s="73">
        <v>44717</v>
      </c>
      <c r="C70" s="74">
        <v>44722</v>
      </c>
      <c r="D70" s="75" t="s">
        <v>124</v>
      </c>
      <c r="E70" s="33" t="s">
        <v>24</v>
      </c>
      <c r="F70" s="75" t="s">
        <v>78</v>
      </c>
      <c r="G70" s="33" t="s">
        <v>125</v>
      </c>
      <c r="H70" s="76" t="s">
        <v>126</v>
      </c>
      <c r="I70" s="77">
        <v>1020</v>
      </c>
      <c r="J70" s="77">
        <v>2000</v>
      </c>
      <c r="K70" s="77">
        <v>0</v>
      </c>
      <c r="L70" s="77">
        <f>J70+I70</f>
        <v>3020</v>
      </c>
      <c r="M70" s="37" t="s">
        <v>37</v>
      </c>
    </row>
    <row r="71" spans="1:13" ht="168.75" customHeight="1" x14ac:dyDescent="0.25">
      <c r="A71" s="72">
        <v>2</v>
      </c>
      <c r="B71" s="73">
        <v>44717</v>
      </c>
      <c r="C71" s="74">
        <v>44722</v>
      </c>
      <c r="D71" s="75" t="s">
        <v>127</v>
      </c>
      <c r="E71" s="33" t="s">
        <v>128</v>
      </c>
      <c r="F71" s="75" t="s">
        <v>78</v>
      </c>
      <c r="G71" s="33" t="s">
        <v>125</v>
      </c>
      <c r="H71" s="76" t="s">
        <v>126</v>
      </c>
      <c r="I71" s="77">
        <v>1020</v>
      </c>
      <c r="J71" s="77">
        <v>2000</v>
      </c>
      <c r="K71" s="77">
        <v>0</v>
      </c>
      <c r="L71" s="77">
        <f>J71+I71</f>
        <v>3020</v>
      </c>
      <c r="M71" s="37" t="s">
        <v>37</v>
      </c>
    </row>
    <row r="72" spans="1:13" x14ac:dyDescent="0.25">
      <c r="A72" s="13"/>
      <c r="B72" s="14"/>
      <c r="C72" s="14"/>
      <c r="D72" s="14"/>
      <c r="E72" s="14"/>
      <c r="F72" s="14"/>
      <c r="G72" s="78"/>
      <c r="H72" s="79"/>
      <c r="I72" s="17"/>
      <c r="J72" s="80"/>
      <c r="K72" s="80"/>
      <c r="L72" s="17"/>
      <c r="M72" s="18"/>
    </row>
    <row r="73" spans="1:13" x14ac:dyDescent="0.25">
      <c r="A73" s="19" t="s">
        <v>45</v>
      </c>
      <c r="B73" s="19"/>
      <c r="C73" s="19"/>
      <c r="D73" s="19"/>
      <c r="E73" s="19"/>
      <c r="F73" s="19"/>
      <c r="G73" s="19"/>
      <c r="H73" s="20"/>
      <c r="I73" s="22">
        <f>SUM(I70:I72)</f>
        <v>2040</v>
      </c>
      <c r="J73" s="22">
        <f>SUM(J70:J72)</f>
        <v>4000</v>
      </c>
      <c r="K73" s="22">
        <f>SUM(K72:K72)</f>
        <v>0</v>
      </c>
      <c r="L73" s="22">
        <f>L71+L70</f>
        <v>6040</v>
      </c>
      <c r="M73" s="22"/>
    </row>
    <row r="75" spans="1:13" ht="19.5" x14ac:dyDescent="0.4">
      <c r="A75" s="71" t="s">
        <v>129</v>
      </c>
    </row>
    <row r="76" spans="1:13" ht="18" x14ac:dyDescent="0.25">
      <c r="A76" s="178" t="s">
        <v>2</v>
      </c>
      <c r="B76" s="178"/>
      <c r="C76" s="178"/>
      <c r="D76" s="178"/>
      <c r="E76" s="178"/>
      <c r="F76" s="178"/>
      <c r="G76" s="178"/>
      <c r="H76" s="178"/>
      <c r="I76" s="178"/>
      <c r="J76" s="178"/>
      <c r="K76" s="178"/>
      <c r="L76" s="178"/>
      <c r="M76" s="178"/>
    </row>
    <row r="77" spans="1:13" ht="18" x14ac:dyDescent="0.25">
      <c r="A77" s="179" t="s">
        <v>3</v>
      </c>
      <c r="B77" s="179"/>
      <c r="C77" s="179"/>
      <c r="D77" s="179"/>
      <c r="E77" s="179"/>
      <c r="F77" s="179"/>
      <c r="G77" s="179"/>
      <c r="H77" s="179"/>
      <c r="I77" s="179"/>
      <c r="J77" s="179"/>
      <c r="K77" s="179"/>
      <c r="L77" s="179"/>
      <c r="M77" s="179"/>
    </row>
    <row r="78" spans="1:13" ht="18" x14ac:dyDescent="0.25">
      <c r="A78" s="180" t="s">
        <v>130</v>
      </c>
      <c r="B78" s="180"/>
      <c r="C78" s="180"/>
      <c r="D78" s="180"/>
      <c r="E78" s="180"/>
      <c r="F78" s="180"/>
      <c r="G78" s="180"/>
      <c r="H78" s="180"/>
      <c r="I78" s="180"/>
      <c r="J78" s="180"/>
      <c r="K78" s="180"/>
      <c r="L78" s="180"/>
      <c r="M78" s="180"/>
    </row>
    <row r="79" spans="1:13" ht="23.25" x14ac:dyDescent="0.35">
      <c r="A79" s="27"/>
      <c r="B79" s="28"/>
      <c r="C79" s="28"/>
      <c r="D79" s="28"/>
      <c r="E79" s="28"/>
      <c r="F79" s="28"/>
      <c r="G79" s="28"/>
      <c r="H79" s="28"/>
      <c r="I79" s="28"/>
      <c r="J79" s="28"/>
      <c r="K79" s="28"/>
      <c r="L79" s="28"/>
      <c r="M79" s="28"/>
    </row>
    <row r="80" spans="1:13" ht="38.25" x14ac:dyDescent="0.25">
      <c r="A80" s="44" t="s">
        <v>5</v>
      </c>
      <c r="B80" s="44" t="s">
        <v>6</v>
      </c>
      <c r="C80" s="45" t="s">
        <v>7</v>
      </c>
      <c r="D80" s="46" t="s">
        <v>8</v>
      </c>
      <c r="E80" s="46" t="s">
        <v>9</v>
      </c>
      <c r="F80" s="47" t="s">
        <v>10</v>
      </c>
      <c r="G80" s="46" t="s">
        <v>11</v>
      </c>
      <c r="H80" s="47" t="s">
        <v>12</v>
      </c>
      <c r="I80" s="49" t="s">
        <v>13</v>
      </c>
      <c r="J80" s="49" t="s">
        <v>14</v>
      </c>
      <c r="K80" s="49" t="s">
        <v>15</v>
      </c>
      <c r="L80" s="49" t="s">
        <v>16</v>
      </c>
      <c r="M80" s="49" t="s">
        <v>17</v>
      </c>
    </row>
    <row r="81" spans="1:13" ht="147" customHeight="1" x14ac:dyDescent="0.25">
      <c r="A81" s="72">
        <v>1</v>
      </c>
      <c r="B81" s="73">
        <v>44751</v>
      </c>
      <c r="C81" s="74">
        <v>44757</v>
      </c>
      <c r="D81" s="75" t="s">
        <v>131</v>
      </c>
      <c r="E81" s="33" t="s">
        <v>24</v>
      </c>
      <c r="F81" s="75" t="s">
        <v>78</v>
      </c>
      <c r="G81" s="33" t="s">
        <v>132</v>
      </c>
      <c r="H81" s="76" t="s">
        <v>133</v>
      </c>
      <c r="I81" s="77">
        <v>3124</v>
      </c>
      <c r="J81" s="77">
        <v>3000</v>
      </c>
      <c r="K81" s="77">
        <v>0</v>
      </c>
      <c r="L81" s="77">
        <f>J81+I81</f>
        <v>6124</v>
      </c>
      <c r="M81" s="37" t="s">
        <v>31</v>
      </c>
    </row>
    <row r="82" spans="1:13" ht="140.25" customHeight="1" x14ac:dyDescent="0.25">
      <c r="A82" s="72">
        <v>2</v>
      </c>
      <c r="B82" s="73">
        <v>44751</v>
      </c>
      <c r="C82" s="74">
        <v>44757</v>
      </c>
      <c r="D82" s="75" t="s">
        <v>134</v>
      </c>
      <c r="E82" s="33" t="s">
        <v>135</v>
      </c>
      <c r="F82" s="75" t="s">
        <v>78</v>
      </c>
      <c r="G82" s="33" t="s">
        <v>132</v>
      </c>
      <c r="H82" s="76" t="s">
        <v>133</v>
      </c>
      <c r="I82" s="77">
        <v>3124</v>
      </c>
      <c r="J82" s="77">
        <v>3000</v>
      </c>
      <c r="K82" s="77">
        <v>0</v>
      </c>
      <c r="L82" s="77">
        <f>J82+I82</f>
        <v>6124</v>
      </c>
      <c r="M82" s="37" t="s">
        <v>31</v>
      </c>
    </row>
    <row r="83" spans="1:13" ht="180" x14ac:dyDescent="0.25">
      <c r="A83" s="72">
        <v>3</v>
      </c>
      <c r="B83" s="73">
        <v>44766</v>
      </c>
      <c r="C83" s="74">
        <v>44772</v>
      </c>
      <c r="D83" s="75" t="s">
        <v>131</v>
      </c>
      <c r="E83" s="33" t="s">
        <v>24</v>
      </c>
      <c r="F83" s="75" t="s">
        <v>78</v>
      </c>
      <c r="G83" s="33" t="s">
        <v>136</v>
      </c>
      <c r="H83" s="76" t="s">
        <v>193</v>
      </c>
      <c r="I83" s="77">
        <v>490.64</v>
      </c>
      <c r="J83" s="77">
        <v>1800</v>
      </c>
      <c r="K83" s="77">
        <v>0</v>
      </c>
      <c r="L83" s="77">
        <f>J83+I83</f>
        <v>2290.64</v>
      </c>
      <c r="M83" s="37"/>
    </row>
    <row r="84" spans="1:13" ht="180" x14ac:dyDescent="0.25">
      <c r="A84" s="72">
        <v>4</v>
      </c>
      <c r="B84" s="73">
        <v>44766</v>
      </c>
      <c r="C84" s="74">
        <v>44772</v>
      </c>
      <c r="D84" s="75" t="s">
        <v>134</v>
      </c>
      <c r="E84" s="33" t="s">
        <v>135</v>
      </c>
      <c r="F84" s="75" t="s">
        <v>78</v>
      </c>
      <c r="G84" s="33" t="s">
        <v>136</v>
      </c>
      <c r="H84" s="76" t="s">
        <v>193</v>
      </c>
      <c r="I84" s="77">
        <v>490.64</v>
      </c>
      <c r="J84" s="77">
        <v>1800</v>
      </c>
      <c r="K84" s="77">
        <v>0</v>
      </c>
      <c r="L84" s="77">
        <f>J84+I84</f>
        <v>2290.64</v>
      </c>
      <c r="M84" s="37"/>
    </row>
    <row r="85" spans="1:13" x14ac:dyDescent="0.25">
      <c r="A85" s="13"/>
      <c r="B85" s="14"/>
      <c r="C85" s="14"/>
      <c r="D85" s="14"/>
      <c r="E85" s="14"/>
      <c r="F85" s="14"/>
      <c r="G85" s="78"/>
      <c r="H85" s="79"/>
      <c r="I85" s="17"/>
      <c r="J85" s="80"/>
      <c r="K85" s="80"/>
      <c r="L85" s="17"/>
      <c r="M85" s="18"/>
    </row>
    <row r="86" spans="1:13" x14ac:dyDescent="0.25">
      <c r="A86" s="19" t="s">
        <v>45</v>
      </c>
      <c r="B86" s="19"/>
      <c r="C86" s="19"/>
      <c r="D86" s="19"/>
      <c r="E86" s="19"/>
      <c r="F86" s="19"/>
      <c r="G86" s="19"/>
      <c r="H86" s="20"/>
      <c r="I86" s="81">
        <f>SUM(I81:I85)</f>
        <v>7229.2800000000007</v>
      </c>
      <c r="J86" s="81">
        <f>SUM(J81:J85)</f>
        <v>9600</v>
      </c>
      <c r="K86" s="81">
        <f>SUM(K85:K85)</f>
        <v>0</v>
      </c>
      <c r="L86" s="81">
        <f>L84+L83+L82+L81</f>
        <v>16829.28</v>
      </c>
      <c r="M86" s="81"/>
    </row>
    <row r="88" spans="1:13" ht="19.5" x14ac:dyDescent="0.4">
      <c r="A88" s="71" t="s">
        <v>137</v>
      </c>
    </row>
    <row r="89" spans="1:13" ht="18" x14ac:dyDescent="0.25">
      <c r="A89" s="178" t="s">
        <v>2</v>
      </c>
      <c r="B89" s="178"/>
      <c r="C89" s="178"/>
      <c r="D89" s="178"/>
      <c r="E89" s="178"/>
      <c r="F89" s="178"/>
      <c r="G89" s="178"/>
      <c r="H89" s="178"/>
      <c r="I89" s="178"/>
      <c r="J89" s="178"/>
      <c r="K89" s="178"/>
      <c r="L89" s="178"/>
      <c r="M89" s="178"/>
    </row>
    <row r="90" spans="1:13" ht="18" x14ac:dyDescent="0.25">
      <c r="A90" s="179" t="s">
        <v>3</v>
      </c>
      <c r="B90" s="179"/>
      <c r="C90" s="179"/>
      <c r="D90" s="179"/>
      <c r="E90" s="179"/>
      <c r="F90" s="179"/>
      <c r="G90" s="179"/>
      <c r="H90" s="179"/>
      <c r="I90" s="179"/>
      <c r="J90" s="179"/>
      <c r="K90" s="179"/>
      <c r="L90" s="179"/>
      <c r="M90" s="179"/>
    </row>
    <row r="91" spans="1:13" ht="18" x14ac:dyDescent="0.25">
      <c r="A91" s="180" t="s">
        <v>138</v>
      </c>
      <c r="B91" s="180"/>
      <c r="C91" s="180"/>
      <c r="D91" s="180"/>
      <c r="E91" s="180"/>
      <c r="F91" s="180"/>
      <c r="G91" s="180"/>
      <c r="H91" s="180"/>
      <c r="I91" s="180"/>
      <c r="J91" s="180"/>
      <c r="K91" s="180"/>
      <c r="L91" s="180"/>
      <c r="M91" s="180"/>
    </row>
    <row r="92" spans="1:13" ht="38.25" x14ac:dyDescent="0.25">
      <c r="A92" s="44" t="s">
        <v>5</v>
      </c>
      <c r="B92" s="44" t="s">
        <v>6</v>
      </c>
      <c r="C92" s="45" t="s">
        <v>7</v>
      </c>
      <c r="D92" s="46" t="s">
        <v>8</v>
      </c>
      <c r="E92" s="46" t="s">
        <v>9</v>
      </c>
      <c r="F92" s="47" t="s">
        <v>10</v>
      </c>
      <c r="G92" s="46" t="s">
        <v>11</v>
      </c>
      <c r="H92" s="47" t="s">
        <v>12</v>
      </c>
      <c r="I92" s="49" t="s">
        <v>13</v>
      </c>
      <c r="J92" s="49" t="s">
        <v>14</v>
      </c>
      <c r="K92" s="49" t="s">
        <v>15</v>
      </c>
      <c r="L92" s="49" t="s">
        <v>16</v>
      </c>
      <c r="M92" s="49" t="s">
        <v>17</v>
      </c>
    </row>
    <row r="93" spans="1:13" ht="62.25" customHeight="1" x14ac:dyDescent="0.25">
      <c r="A93" s="2">
        <v>1</v>
      </c>
      <c r="B93" s="3">
        <v>44796</v>
      </c>
      <c r="C93" s="3">
        <v>44797</v>
      </c>
      <c r="D93" s="4" t="s">
        <v>72</v>
      </c>
      <c r="E93" s="4" t="s">
        <v>19</v>
      </c>
      <c r="F93" s="4" t="s">
        <v>139</v>
      </c>
      <c r="G93" s="4" t="s">
        <v>74</v>
      </c>
      <c r="H93" s="82" t="s">
        <v>140</v>
      </c>
      <c r="I93" s="83">
        <v>0</v>
      </c>
      <c r="J93" s="83">
        <v>0</v>
      </c>
      <c r="K93" s="83">
        <v>0</v>
      </c>
      <c r="L93" s="83">
        <v>0</v>
      </c>
      <c r="M93" s="37" t="s">
        <v>31</v>
      </c>
    </row>
    <row r="94" spans="1:13" ht="62.25" customHeight="1" x14ac:dyDescent="0.25">
      <c r="A94" s="84">
        <v>2</v>
      </c>
      <c r="B94" s="3">
        <v>44797</v>
      </c>
      <c r="C94" s="3">
        <v>44799</v>
      </c>
      <c r="D94" s="85" t="s">
        <v>141</v>
      </c>
      <c r="E94" s="4" t="s">
        <v>19</v>
      </c>
      <c r="F94" s="85" t="s">
        <v>20</v>
      </c>
      <c r="G94" s="85" t="s">
        <v>142</v>
      </c>
      <c r="H94" s="86" t="s">
        <v>143</v>
      </c>
      <c r="I94" s="87">
        <v>0</v>
      </c>
      <c r="J94" s="87">
        <v>0</v>
      </c>
      <c r="K94" s="87">
        <v>0</v>
      </c>
      <c r="L94" s="87">
        <v>0</v>
      </c>
      <c r="M94" s="37" t="s">
        <v>31</v>
      </c>
    </row>
    <row r="95" spans="1:13" ht="62.25" customHeight="1" x14ac:dyDescent="0.25">
      <c r="A95" s="84">
        <v>3</v>
      </c>
      <c r="B95" s="3">
        <v>44797</v>
      </c>
      <c r="C95" s="3">
        <v>44799</v>
      </c>
      <c r="D95" s="85" t="s">
        <v>144</v>
      </c>
      <c r="E95" s="85" t="s">
        <v>145</v>
      </c>
      <c r="F95" s="85" t="s">
        <v>20</v>
      </c>
      <c r="G95" s="85" t="s">
        <v>142</v>
      </c>
      <c r="H95" s="86" t="s">
        <v>143</v>
      </c>
      <c r="I95" s="87">
        <v>0</v>
      </c>
      <c r="J95" s="87">
        <v>0</v>
      </c>
      <c r="K95" s="87">
        <v>0</v>
      </c>
      <c r="L95" s="87">
        <v>0</v>
      </c>
      <c r="M95" s="37" t="s">
        <v>31</v>
      </c>
    </row>
    <row r="96" spans="1:13" ht="62.25" customHeight="1" x14ac:dyDescent="0.25">
      <c r="A96" s="84">
        <v>4</v>
      </c>
      <c r="B96" s="3">
        <v>44798</v>
      </c>
      <c r="C96" s="3">
        <v>44808</v>
      </c>
      <c r="D96" s="85" t="s">
        <v>146</v>
      </c>
      <c r="E96" s="85" t="s">
        <v>147</v>
      </c>
      <c r="F96" s="85" t="s">
        <v>78</v>
      </c>
      <c r="G96" s="85" t="s">
        <v>148</v>
      </c>
      <c r="H96" s="86" t="s">
        <v>149</v>
      </c>
      <c r="I96" s="87">
        <v>0</v>
      </c>
      <c r="J96" s="87">
        <v>0</v>
      </c>
      <c r="K96" s="87">
        <v>0</v>
      </c>
      <c r="L96" s="87">
        <v>0</v>
      </c>
      <c r="M96" s="37" t="s">
        <v>31</v>
      </c>
    </row>
    <row r="97" spans="1:13" ht="68.25" customHeight="1" x14ac:dyDescent="0.25">
      <c r="A97" s="88">
        <v>5</v>
      </c>
      <c r="B97" s="3">
        <v>44801</v>
      </c>
      <c r="C97" s="3">
        <v>44806</v>
      </c>
      <c r="D97" s="75" t="s">
        <v>131</v>
      </c>
      <c r="E97" s="75" t="s">
        <v>24</v>
      </c>
      <c r="F97" s="75" t="s">
        <v>78</v>
      </c>
      <c r="G97" s="75" t="s">
        <v>150</v>
      </c>
      <c r="H97" s="89" t="s">
        <v>151</v>
      </c>
      <c r="I97" s="90">
        <v>0</v>
      </c>
      <c r="J97" s="90">
        <v>0</v>
      </c>
      <c r="K97" s="90">
        <v>0</v>
      </c>
      <c r="L97" s="90">
        <v>0</v>
      </c>
      <c r="M97" s="91"/>
    </row>
    <row r="98" spans="1:13" x14ac:dyDescent="0.25">
      <c r="A98" s="13"/>
      <c r="B98" s="14"/>
      <c r="C98" s="14"/>
      <c r="D98" s="14"/>
      <c r="E98" s="14"/>
      <c r="F98" s="14"/>
      <c r="G98" s="78"/>
      <c r="H98" s="79"/>
      <c r="I98" s="17"/>
      <c r="J98" s="80"/>
      <c r="K98" s="80"/>
      <c r="L98" s="17"/>
      <c r="M98" s="18"/>
    </row>
    <row r="99" spans="1:13" x14ac:dyDescent="0.25">
      <c r="A99" s="19" t="s">
        <v>45</v>
      </c>
      <c r="B99" s="19"/>
      <c r="C99" s="19"/>
      <c r="D99" s="19"/>
      <c r="E99" s="19"/>
      <c r="F99" s="19"/>
      <c r="G99" s="19"/>
      <c r="H99" s="20"/>
      <c r="I99" s="81">
        <f>SUM(I97:I98)</f>
        <v>0</v>
      </c>
      <c r="J99" s="81">
        <f>SUM(J97:J98)</f>
        <v>0</v>
      </c>
      <c r="K99" s="81">
        <f>SUM(K98:K98)</f>
        <v>0</v>
      </c>
      <c r="L99" s="81" t="e">
        <f>#REF!+#REF!+#REF!+L97</f>
        <v>#REF!</v>
      </c>
      <c r="M99" s="81"/>
    </row>
    <row r="101" spans="1:13" ht="18.75" x14ac:dyDescent="0.4">
      <c r="A101" s="26" t="s">
        <v>152</v>
      </c>
    </row>
    <row r="102" spans="1:13" ht="18" x14ac:dyDescent="0.25">
      <c r="A102" s="178" t="s">
        <v>2</v>
      </c>
      <c r="B102" s="178"/>
      <c r="C102" s="178"/>
      <c r="D102" s="178"/>
      <c r="E102" s="178"/>
      <c r="F102" s="178"/>
      <c r="G102" s="178"/>
      <c r="H102" s="178"/>
      <c r="I102" s="178"/>
      <c r="J102" s="178"/>
      <c r="K102" s="178"/>
      <c r="L102" s="178"/>
      <c r="M102" s="178"/>
    </row>
    <row r="103" spans="1:13" ht="21" customHeight="1" x14ac:dyDescent="0.25">
      <c r="A103" s="179" t="s">
        <v>3</v>
      </c>
      <c r="B103" s="179"/>
      <c r="C103" s="179"/>
      <c r="D103" s="179"/>
      <c r="E103" s="179"/>
      <c r="F103" s="179"/>
      <c r="G103" s="179"/>
      <c r="H103" s="179"/>
      <c r="I103" s="179"/>
      <c r="J103" s="179"/>
      <c r="K103" s="179"/>
      <c r="L103" s="179"/>
      <c r="M103" s="179"/>
    </row>
    <row r="104" spans="1:13" ht="18" x14ac:dyDescent="0.25">
      <c r="A104" s="180" t="s">
        <v>153</v>
      </c>
      <c r="B104" s="180"/>
      <c r="C104" s="180"/>
      <c r="D104" s="180"/>
      <c r="E104" s="180"/>
      <c r="F104" s="180"/>
      <c r="G104" s="180"/>
      <c r="H104" s="180"/>
      <c r="I104" s="180"/>
      <c r="J104" s="180"/>
      <c r="K104" s="180"/>
      <c r="L104" s="180"/>
      <c r="M104" s="180"/>
    </row>
    <row r="105" spans="1:13" ht="59.25" customHeight="1" x14ac:dyDescent="0.25">
      <c r="A105" s="44" t="s">
        <v>5</v>
      </c>
      <c r="B105" s="44" t="s">
        <v>6</v>
      </c>
      <c r="C105" s="45" t="s">
        <v>7</v>
      </c>
      <c r="D105" s="46" t="s">
        <v>8</v>
      </c>
      <c r="E105" s="46" t="s">
        <v>9</v>
      </c>
      <c r="F105" s="47" t="s">
        <v>10</v>
      </c>
      <c r="G105" s="46" t="s">
        <v>11</v>
      </c>
      <c r="H105" s="47" t="s">
        <v>12</v>
      </c>
      <c r="I105" s="49" t="s">
        <v>13</v>
      </c>
      <c r="J105" s="49" t="s">
        <v>14</v>
      </c>
      <c r="K105" s="49" t="s">
        <v>15</v>
      </c>
      <c r="L105" s="49" t="s">
        <v>16</v>
      </c>
      <c r="M105" s="49" t="s">
        <v>17</v>
      </c>
    </row>
    <row r="106" spans="1:13" ht="75" x14ac:dyDescent="0.25">
      <c r="A106" s="92">
        <v>1</v>
      </c>
      <c r="B106" s="31">
        <v>44807</v>
      </c>
      <c r="C106" s="31">
        <v>44812</v>
      </c>
      <c r="D106" s="93" t="s">
        <v>154</v>
      </c>
      <c r="E106" s="75" t="s">
        <v>24</v>
      </c>
      <c r="F106" s="33" t="s">
        <v>78</v>
      </c>
      <c r="G106" s="33" t="s">
        <v>150</v>
      </c>
      <c r="H106" s="94" t="s">
        <v>155</v>
      </c>
      <c r="I106" s="95">
        <v>671.38</v>
      </c>
      <c r="J106" s="95">
        <v>0</v>
      </c>
      <c r="K106" s="95">
        <v>0</v>
      </c>
      <c r="L106" s="95">
        <f t="shared" ref="L106:L111" si="2">SUM(I106:K106)</f>
        <v>671.38</v>
      </c>
      <c r="M106" s="96" t="s">
        <v>37</v>
      </c>
    </row>
    <row r="107" spans="1:13" ht="82.5" customHeight="1" x14ac:dyDescent="0.25">
      <c r="A107" s="92">
        <v>2</v>
      </c>
      <c r="B107" s="31">
        <v>44807</v>
      </c>
      <c r="C107" s="31">
        <v>44812</v>
      </c>
      <c r="D107" s="93" t="s">
        <v>114</v>
      </c>
      <c r="E107" s="32" t="s">
        <v>156</v>
      </c>
      <c r="F107" s="33" t="s">
        <v>78</v>
      </c>
      <c r="G107" s="33" t="s">
        <v>150</v>
      </c>
      <c r="H107" s="34" t="s">
        <v>157</v>
      </c>
      <c r="I107" s="97">
        <v>1204.33</v>
      </c>
      <c r="J107" s="95">
        <v>0</v>
      </c>
      <c r="K107" s="95">
        <v>0</v>
      </c>
      <c r="L107" s="97">
        <f t="shared" si="2"/>
        <v>1204.33</v>
      </c>
      <c r="M107" s="91" t="s">
        <v>37</v>
      </c>
    </row>
    <row r="108" spans="1:13" ht="82.5" customHeight="1" x14ac:dyDescent="0.25">
      <c r="A108" s="63">
        <v>3</v>
      </c>
      <c r="B108" s="31">
        <v>44807</v>
      </c>
      <c r="C108" s="31">
        <v>44812</v>
      </c>
      <c r="D108" s="93" t="s">
        <v>158</v>
      </c>
      <c r="E108" s="32" t="s">
        <v>159</v>
      </c>
      <c r="F108" s="33" t="s">
        <v>78</v>
      </c>
      <c r="G108" s="33" t="s">
        <v>150</v>
      </c>
      <c r="H108" s="34" t="s">
        <v>157</v>
      </c>
      <c r="I108" s="97">
        <v>1204.33</v>
      </c>
      <c r="J108" s="97">
        <v>0</v>
      </c>
      <c r="K108" s="97">
        <v>0</v>
      </c>
      <c r="L108" s="97">
        <f t="shared" si="2"/>
        <v>1204.33</v>
      </c>
      <c r="M108" s="91" t="s">
        <v>28</v>
      </c>
    </row>
    <row r="109" spans="1:13" ht="75" x14ac:dyDescent="0.25">
      <c r="A109" s="92">
        <v>4</v>
      </c>
      <c r="B109" s="31">
        <v>44807</v>
      </c>
      <c r="C109" s="31">
        <v>44813</v>
      </c>
      <c r="D109" s="93" t="s">
        <v>160</v>
      </c>
      <c r="E109" s="98" t="s">
        <v>161</v>
      </c>
      <c r="F109" s="33" t="s">
        <v>78</v>
      </c>
      <c r="G109" s="33" t="s">
        <v>162</v>
      </c>
      <c r="H109" s="94" t="s">
        <v>163</v>
      </c>
      <c r="I109" s="95">
        <v>2161.5500000000002</v>
      </c>
      <c r="J109" s="95">
        <v>0</v>
      </c>
      <c r="K109" s="95">
        <v>0</v>
      </c>
      <c r="L109" s="95">
        <f t="shared" si="2"/>
        <v>2161.5500000000002</v>
      </c>
      <c r="M109" s="91" t="s">
        <v>93</v>
      </c>
    </row>
    <row r="110" spans="1:13" ht="75" x14ac:dyDescent="0.25">
      <c r="A110" s="88">
        <v>5</v>
      </c>
      <c r="B110" s="31">
        <v>44807</v>
      </c>
      <c r="C110" s="31">
        <v>44813</v>
      </c>
      <c r="D110" s="93" t="s">
        <v>164</v>
      </c>
      <c r="E110" s="75" t="s">
        <v>165</v>
      </c>
      <c r="F110" s="33" t="s">
        <v>78</v>
      </c>
      <c r="G110" s="33" t="s">
        <v>162</v>
      </c>
      <c r="H110" s="89" t="s">
        <v>194</v>
      </c>
      <c r="I110" s="90">
        <v>2370.25</v>
      </c>
      <c r="J110" s="90">
        <v>0</v>
      </c>
      <c r="K110" s="90">
        <v>0</v>
      </c>
      <c r="L110" s="90">
        <f t="shared" si="2"/>
        <v>2370.25</v>
      </c>
      <c r="M110" s="91" t="s">
        <v>37</v>
      </c>
    </row>
    <row r="111" spans="1:13" ht="103.5" customHeight="1" x14ac:dyDescent="0.25">
      <c r="A111" s="99">
        <v>6</v>
      </c>
      <c r="B111" s="31">
        <v>44807</v>
      </c>
      <c r="C111" s="31">
        <v>44813</v>
      </c>
      <c r="D111" s="33" t="s">
        <v>104</v>
      </c>
      <c r="E111" s="33" t="s">
        <v>166</v>
      </c>
      <c r="F111" s="93" t="s">
        <v>50</v>
      </c>
      <c r="G111" s="33" t="s">
        <v>162</v>
      </c>
      <c r="H111" s="89" t="s">
        <v>169</v>
      </c>
      <c r="I111" s="100">
        <v>2396</v>
      </c>
      <c r="J111" s="101">
        <v>0</v>
      </c>
      <c r="K111" s="101">
        <v>0</v>
      </c>
      <c r="L111" s="100">
        <f t="shared" si="2"/>
        <v>2396</v>
      </c>
      <c r="M111" s="96" t="s">
        <v>37</v>
      </c>
    </row>
    <row r="112" spans="1:13" ht="104.25" customHeight="1" x14ac:dyDescent="0.25">
      <c r="A112" s="99">
        <v>7</v>
      </c>
      <c r="B112" s="31">
        <v>44807</v>
      </c>
      <c r="C112" s="31">
        <v>44813</v>
      </c>
      <c r="D112" s="33" t="s">
        <v>167</v>
      </c>
      <c r="E112" s="75" t="s">
        <v>168</v>
      </c>
      <c r="F112" s="93" t="s">
        <v>50</v>
      </c>
      <c r="G112" s="33" t="s">
        <v>162</v>
      </c>
      <c r="H112" s="89" t="s">
        <v>169</v>
      </c>
      <c r="I112" s="102" t="s">
        <v>170</v>
      </c>
      <c r="J112" s="101">
        <v>0</v>
      </c>
      <c r="K112" s="101">
        <v>0</v>
      </c>
      <c r="L112" s="100">
        <v>2396</v>
      </c>
      <c r="M112" s="96" t="s">
        <v>37</v>
      </c>
    </row>
    <row r="113" spans="1:13" ht="88.5" customHeight="1" x14ac:dyDescent="0.25">
      <c r="A113" s="99">
        <v>8</v>
      </c>
      <c r="B113" s="31">
        <v>44808</v>
      </c>
      <c r="C113" s="31">
        <v>44821</v>
      </c>
      <c r="D113" s="33" t="s">
        <v>171</v>
      </c>
      <c r="E113" s="75" t="s">
        <v>172</v>
      </c>
      <c r="F113" s="93" t="s">
        <v>173</v>
      </c>
      <c r="G113" s="33" t="s">
        <v>174</v>
      </c>
      <c r="H113" s="89" t="s">
        <v>175</v>
      </c>
      <c r="I113" s="102" t="s">
        <v>176</v>
      </c>
      <c r="J113" s="101">
        <v>0</v>
      </c>
      <c r="K113" s="101">
        <v>0</v>
      </c>
      <c r="L113" s="100">
        <v>0</v>
      </c>
      <c r="M113" s="96" t="s">
        <v>37</v>
      </c>
    </row>
    <row r="114" spans="1:13" ht="145.5" customHeight="1" x14ac:dyDescent="0.25">
      <c r="A114" s="38">
        <v>9</v>
      </c>
      <c r="B114" s="31">
        <v>44815</v>
      </c>
      <c r="C114" s="31">
        <v>44820</v>
      </c>
      <c r="D114" s="93" t="s">
        <v>154</v>
      </c>
      <c r="E114" s="75" t="s">
        <v>24</v>
      </c>
      <c r="F114" s="33" t="s">
        <v>78</v>
      </c>
      <c r="G114" s="33" t="s">
        <v>177</v>
      </c>
      <c r="H114" s="103" t="s">
        <v>178</v>
      </c>
      <c r="I114" s="102" t="s">
        <v>179</v>
      </c>
      <c r="J114" s="101">
        <v>0</v>
      </c>
      <c r="K114" s="101">
        <v>0</v>
      </c>
      <c r="L114" s="100">
        <v>2046.23</v>
      </c>
      <c r="M114" s="96" t="s">
        <v>37</v>
      </c>
    </row>
    <row r="115" spans="1:13" ht="65.25" customHeight="1" x14ac:dyDescent="0.25">
      <c r="A115" s="38">
        <v>10</v>
      </c>
      <c r="B115" s="31">
        <v>44817</v>
      </c>
      <c r="C115" s="31">
        <v>44821</v>
      </c>
      <c r="D115" s="93" t="s">
        <v>180</v>
      </c>
      <c r="E115" s="104" t="s">
        <v>181</v>
      </c>
      <c r="F115" s="93" t="s">
        <v>50</v>
      </c>
      <c r="G115" s="33" t="s">
        <v>182</v>
      </c>
      <c r="H115" s="103" t="s">
        <v>183</v>
      </c>
      <c r="I115" s="106" t="s">
        <v>184</v>
      </c>
      <c r="J115" s="101">
        <v>0</v>
      </c>
      <c r="K115" s="101">
        <v>0</v>
      </c>
      <c r="L115" s="107">
        <v>3156</v>
      </c>
      <c r="M115" s="96" t="s">
        <v>37</v>
      </c>
    </row>
    <row r="116" spans="1:13" ht="66.75" customHeight="1" x14ac:dyDescent="0.25">
      <c r="A116" s="38">
        <v>11</v>
      </c>
      <c r="B116" s="31">
        <v>44822</v>
      </c>
      <c r="C116" s="31">
        <v>44828</v>
      </c>
      <c r="D116" s="93" t="s">
        <v>114</v>
      </c>
      <c r="E116" s="32" t="s">
        <v>156</v>
      </c>
      <c r="F116" s="33" t="s">
        <v>78</v>
      </c>
      <c r="G116" s="33" t="s">
        <v>185</v>
      </c>
      <c r="H116" s="103" t="s">
        <v>186</v>
      </c>
      <c r="I116" s="106" t="s">
        <v>176</v>
      </c>
      <c r="J116" s="101">
        <v>0</v>
      </c>
      <c r="K116" s="101">
        <v>0</v>
      </c>
      <c r="L116" s="107">
        <v>0</v>
      </c>
      <c r="M116" s="96" t="s">
        <v>37</v>
      </c>
    </row>
    <row r="117" spans="1:13" ht="77.25" customHeight="1" x14ac:dyDescent="0.25">
      <c r="A117" s="38">
        <v>12</v>
      </c>
      <c r="B117" s="31">
        <v>44832</v>
      </c>
      <c r="C117" s="31">
        <v>44836</v>
      </c>
      <c r="D117" s="108" t="s">
        <v>187</v>
      </c>
      <c r="E117" s="38" t="s">
        <v>188</v>
      </c>
      <c r="F117" s="108" t="s">
        <v>189</v>
      </c>
      <c r="G117" s="33" t="s">
        <v>190</v>
      </c>
      <c r="H117" s="103" t="s">
        <v>191</v>
      </c>
      <c r="I117" s="106" t="s">
        <v>192</v>
      </c>
      <c r="J117" s="106" t="s">
        <v>176</v>
      </c>
      <c r="K117" s="106" t="s">
        <v>176</v>
      </c>
      <c r="L117" s="107">
        <v>2786</v>
      </c>
      <c r="M117" s="105"/>
    </row>
    <row r="119" spans="1:13" ht="18.75" x14ac:dyDescent="0.4">
      <c r="A119" s="26" t="s">
        <v>195</v>
      </c>
    </row>
    <row r="120" spans="1:13" ht="20.25" x14ac:dyDescent="0.25">
      <c r="A120" s="176" t="s">
        <v>2</v>
      </c>
      <c r="B120" s="176"/>
      <c r="C120" s="176"/>
      <c r="D120" s="176"/>
      <c r="E120" s="176"/>
      <c r="F120" s="176"/>
      <c r="G120" s="176"/>
      <c r="H120" s="176"/>
      <c r="I120" s="176"/>
      <c r="J120" s="176"/>
      <c r="K120" s="176"/>
      <c r="L120" s="176"/>
      <c r="M120" s="176"/>
    </row>
    <row r="121" spans="1:13" ht="20.25" x14ac:dyDescent="0.25">
      <c r="A121" s="176" t="s">
        <v>3</v>
      </c>
      <c r="B121" s="176"/>
      <c r="C121" s="176"/>
      <c r="D121" s="176"/>
      <c r="E121" s="176"/>
      <c r="F121" s="176"/>
      <c r="G121" s="176"/>
      <c r="H121" s="176"/>
      <c r="I121" s="176"/>
      <c r="J121" s="176"/>
      <c r="K121" s="176"/>
      <c r="L121" s="176"/>
      <c r="M121" s="176"/>
    </row>
    <row r="122" spans="1:13" ht="20.25" x14ac:dyDescent="0.3">
      <c r="A122" s="177" t="s">
        <v>196</v>
      </c>
      <c r="B122" s="177"/>
      <c r="C122" s="177"/>
      <c r="D122" s="177"/>
      <c r="E122" s="177"/>
      <c r="F122" s="177"/>
      <c r="G122" s="177"/>
      <c r="H122" s="177"/>
      <c r="I122" s="177"/>
      <c r="J122" s="177"/>
      <c r="K122" s="177"/>
      <c r="L122" s="177"/>
      <c r="M122" s="177"/>
    </row>
    <row r="123" spans="1:13" ht="60" x14ac:dyDescent="0.25">
      <c r="A123" s="110" t="s">
        <v>5</v>
      </c>
      <c r="B123" s="110" t="s">
        <v>6</v>
      </c>
      <c r="C123" s="111" t="s">
        <v>7</v>
      </c>
      <c r="D123" s="112" t="s">
        <v>8</v>
      </c>
      <c r="E123" s="112" t="s">
        <v>9</v>
      </c>
      <c r="F123" s="113" t="s">
        <v>10</v>
      </c>
      <c r="G123" s="112" t="s">
        <v>11</v>
      </c>
      <c r="H123" s="113" t="s">
        <v>12</v>
      </c>
      <c r="I123" s="114" t="s">
        <v>13</v>
      </c>
      <c r="J123" s="114" t="s">
        <v>14</v>
      </c>
      <c r="K123" s="114" t="s">
        <v>15</v>
      </c>
      <c r="L123" s="114" t="s">
        <v>16</v>
      </c>
      <c r="M123" s="114" t="s">
        <v>17</v>
      </c>
    </row>
    <row r="124" spans="1:13" ht="90" x14ac:dyDescent="0.25">
      <c r="A124" s="2">
        <v>1</v>
      </c>
      <c r="B124" s="73">
        <v>44835</v>
      </c>
      <c r="C124" s="73">
        <v>44842</v>
      </c>
      <c r="D124" s="93" t="s">
        <v>86</v>
      </c>
      <c r="E124" s="93" t="s">
        <v>87</v>
      </c>
      <c r="F124" s="93" t="s">
        <v>50</v>
      </c>
      <c r="G124" s="33" t="s">
        <v>197</v>
      </c>
      <c r="H124" s="115" t="s">
        <v>198</v>
      </c>
      <c r="I124" s="116">
        <v>2882</v>
      </c>
      <c r="J124" s="90">
        <v>3500</v>
      </c>
      <c r="K124" s="90">
        <v>0</v>
      </c>
      <c r="L124" s="77">
        <f>SUM(I124:K124)</f>
        <v>6382</v>
      </c>
      <c r="M124" s="117">
        <f>SUM(I124:K124)</f>
        <v>6382</v>
      </c>
    </row>
    <row r="125" spans="1:13" ht="90" x14ac:dyDescent="0.25">
      <c r="A125" s="118">
        <v>2</v>
      </c>
      <c r="B125" s="74">
        <v>44836</v>
      </c>
      <c r="C125" s="74">
        <v>44841</v>
      </c>
      <c r="D125" s="119" t="s">
        <v>199</v>
      </c>
      <c r="E125" s="75" t="s">
        <v>200</v>
      </c>
      <c r="F125" s="120" t="s">
        <v>50</v>
      </c>
      <c r="G125" s="75" t="s">
        <v>197</v>
      </c>
      <c r="H125" s="121" t="s">
        <v>198</v>
      </c>
      <c r="I125" s="122">
        <v>3313</v>
      </c>
      <c r="J125" s="90">
        <v>2500</v>
      </c>
      <c r="K125" s="90">
        <v>0</v>
      </c>
      <c r="L125" s="90">
        <f>SUM(I125:K125)</f>
        <v>5813</v>
      </c>
      <c r="M125" s="123"/>
    </row>
    <row r="126" spans="1:13" ht="75" x14ac:dyDescent="0.25">
      <c r="A126" s="2">
        <v>3</v>
      </c>
      <c r="B126" s="124">
        <v>44838</v>
      </c>
      <c r="C126" s="73">
        <v>44842</v>
      </c>
      <c r="D126" s="108" t="s">
        <v>201</v>
      </c>
      <c r="E126" s="33" t="s">
        <v>165</v>
      </c>
      <c r="F126" s="33" t="s">
        <v>78</v>
      </c>
      <c r="G126" s="93" t="s">
        <v>162</v>
      </c>
      <c r="H126" s="115" t="s">
        <v>202</v>
      </c>
      <c r="I126" s="122">
        <v>2366</v>
      </c>
      <c r="J126" s="90">
        <v>2000</v>
      </c>
      <c r="K126" s="90">
        <v>0</v>
      </c>
      <c r="L126" s="90">
        <f>SUM(I126:K126)</f>
        <v>4366</v>
      </c>
      <c r="M126" s="91" t="s">
        <v>37</v>
      </c>
    </row>
    <row r="127" spans="1:13" ht="75" x14ac:dyDescent="0.25">
      <c r="A127" s="125">
        <v>4</v>
      </c>
      <c r="B127" s="124">
        <v>44838</v>
      </c>
      <c r="C127" s="73">
        <v>44842</v>
      </c>
      <c r="D127" s="108" t="s">
        <v>97</v>
      </c>
      <c r="E127" s="33" t="s">
        <v>203</v>
      </c>
      <c r="F127" s="33" t="s">
        <v>78</v>
      </c>
      <c r="G127" s="93" t="s">
        <v>162</v>
      </c>
      <c r="H127" s="115" t="s">
        <v>202</v>
      </c>
      <c r="I127" s="122">
        <v>3031.01</v>
      </c>
      <c r="J127" s="90">
        <v>2000</v>
      </c>
      <c r="K127" s="90">
        <v>0</v>
      </c>
      <c r="L127" s="90">
        <f>SUM(I127:K127)</f>
        <v>5031.01</v>
      </c>
      <c r="M127" s="91" t="s">
        <v>37</v>
      </c>
    </row>
    <row r="128" spans="1:13" ht="105" x14ac:dyDescent="0.25">
      <c r="A128" s="2">
        <v>5</v>
      </c>
      <c r="B128" s="73">
        <v>44838</v>
      </c>
      <c r="C128" s="73">
        <v>44842</v>
      </c>
      <c r="D128" s="93" t="s">
        <v>154</v>
      </c>
      <c r="E128" s="33" t="s">
        <v>24</v>
      </c>
      <c r="F128" s="33" t="s">
        <v>78</v>
      </c>
      <c r="G128" s="93" t="s">
        <v>204</v>
      </c>
      <c r="H128" s="126" t="s">
        <v>205</v>
      </c>
      <c r="I128" s="77">
        <v>2398</v>
      </c>
      <c r="J128" s="90">
        <v>3500</v>
      </c>
      <c r="K128" s="90">
        <v>0</v>
      </c>
      <c r="L128" s="90">
        <f>SUM(I128:K128)</f>
        <v>5898</v>
      </c>
      <c r="M128" s="91" t="s">
        <v>31</v>
      </c>
    </row>
    <row r="129" spans="1:13" ht="75" x14ac:dyDescent="0.25">
      <c r="A129" s="125">
        <v>6</v>
      </c>
      <c r="B129" s="73">
        <v>44843</v>
      </c>
      <c r="C129" s="73">
        <v>44846</v>
      </c>
      <c r="D129" s="93" t="s">
        <v>154</v>
      </c>
      <c r="E129" s="33" t="s">
        <v>24</v>
      </c>
      <c r="F129" s="33" t="s">
        <v>78</v>
      </c>
      <c r="G129" s="33" t="s">
        <v>142</v>
      </c>
      <c r="H129" s="126" t="s">
        <v>206</v>
      </c>
      <c r="I129" s="116">
        <v>0</v>
      </c>
      <c r="J129" s="90">
        <v>0</v>
      </c>
      <c r="K129" s="90">
        <v>0</v>
      </c>
      <c r="L129" s="90">
        <v>0</v>
      </c>
      <c r="M129" s="91"/>
    </row>
    <row r="130" spans="1:13" ht="75" x14ac:dyDescent="0.25">
      <c r="A130" s="2">
        <v>7</v>
      </c>
      <c r="B130" s="73">
        <v>44843</v>
      </c>
      <c r="C130" s="73">
        <v>44846</v>
      </c>
      <c r="D130" s="93" t="s">
        <v>114</v>
      </c>
      <c r="E130" s="33" t="s">
        <v>203</v>
      </c>
      <c r="F130" s="33" t="s">
        <v>78</v>
      </c>
      <c r="G130" s="33" t="s">
        <v>142</v>
      </c>
      <c r="H130" s="126" t="s">
        <v>206</v>
      </c>
      <c r="I130" s="116">
        <v>0</v>
      </c>
      <c r="J130" s="90">
        <v>0</v>
      </c>
      <c r="K130" s="90">
        <v>0</v>
      </c>
      <c r="L130" s="90">
        <v>0</v>
      </c>
      <c r="M130" s="91" t="s">
        <v>31</v>
      </c>
    </row>
    <row r="131" spans="1:13" ht="105" x14ac:dyDescent="0.25">
      <c r="A131" s="125">
        <v>8</v>
      </c>
      <c r="B131" s="73">
        <v>44843</v>
      </c>
      <c r="C131" s="73">
        <v>44848</v>
      </c>
      <c r="D131" s="93" t="s">
        <v>171</v>
      </c>
      <c r="E131" s="33" t="s">
        <v>172</v>
      </c>
      <c r="F131" s="33" t="s">
        <v>173</v>
      </c>
      <c r="G131" s="33" t="s">
        <v>207</v>
      </c>
      <c r="H131" s="126" t="s">
        <v>208</v>
      </c>
      <c r="I131" s="116">
        <v>0</v>
      </c>
      <c r="J131" s="90">
        <v>0</v>
      </c>
      <c r="K131" s="90">
        <v>0</v>
      </c>
      <c r="L131" s="90">
        <v>0</v>
      </c>
      <c r="M131" s="91" t="s">
        <v>31</v>
      </c>
    </row>
    <row r="132" spans="1:13" ht="60" x14ac:dyDescent="0.25">
      <c r="A132" s="2">
        <v>9</v>
      </c>
      <c r="B132" s="73">
        <v>44844</v>
      </c>
      <c r="C132" s="73">
        <v>44849</v>
      </c>
      <c r="D132" s="127" t="s">
        <v>209</v>
      </c>
      <c r="E132" s="108" t="s">
        <v>165</v>
      </c>
      <c r="F132" s="108" t="s">
        <v>210</v>
      </c>
      <c r="G132" s="108" t="s">
        <v>211</v>
      </c>
      <c r="H132" s="126" t="s">
        <v>212</v>
      </c>
      <c r="I132" s="102" t="s">
        <v>213</v>
      </c>
      <c r="J132" s="100">
        <v>2400</v>
      </c>
      <c r="K132" s="128">
        <v>0</v>
      </c>
      <c r="L132" s="100">
        <v>3165.17</v>
      </c>
      <c r="M132" s="91" t="s">
        <v>31</v>
      </c>
    </row>
    <row r="133" spans="1:13" ht="90" x14ac:dyDescent="0.25">
      <c r="A133" s="125">
        <v>10</v>
      </c>
      <c r="B133" s="73">
        <v>44844</v>
      </c>
      <c r="C133" s="73">
        <v>44850</v>
      </c>
      <c r="D133" s="127" t="s">
        <v>214</v>
      </c>
      <c r="E133" s="129" t="s">
        <v>87</v>
      </c>
      <c r="F133" s="129" t="s">
        <v>215</v>
      </c>
      <c r="G133" s="108" t="s">
        <v>211</v>
      </c>
      <c r="H133" s="126" t="s">
        <v>216</v>
      </c>
      <c r="I133" s="100">
        <v>1223.77</v>
      </c>
      <c r="J133" s="100">
        <v>2400</v>
      </c>
      <c r="K133" s="128">
        <v>0</v>
      </c>
      <c r="L133" s="100">
        <f>SUM(I133:K133)</f>
        <v>3623.77</v>
      </c>
      <c r="M133" s="130"/>
    </row>
    <row r="134" spans="1:13" ht="150" x14ac:dyDescent="0.25">
      <c r="A134" s="2">
        <v>11</v>
      </c>
      <c r="B134" s="124">
        <v>44844</v>
      </c>
      <c r="C134" s="73">
        <v>44856</v>
      </c>
      <c r="D134" s="131" t="s">
        <v>217</v>
      </c>
      <c r="E134" s="108" t="s">
        <v>218</v>
      </c>
      <c r="F134" s="33" t="s">
        <v>219</v>
      </c>
      <c r="G134" s="132" t="s">
        <v>220</v>
      </c>
      <c r="H134" s="115" t="s">
        <v>221</v>
      </c>
      <c r="I134" s="133">
        <v>9552</v>
      </c>
      <c r="J134" s="100">
        <v>6700</v>
      </c>
      <c r="K134" s="128">
        <v>0</v>
      </c>
      <c r="L134" s="100">
        <f>SUM(I134:K134)</f>
        <v>16252</v>
      </c>
      <c r="M134" s="91" t="s">
        <v>31</v>
      </c>
    </row>
    <row r="135" spans="1:13" ht="135" x14ac:dyDescent="0.25">
      <c r="A135" s="125">
        <v>12</v>
      </c>
      <c r="B135" s="124">
        <v>44846</v>
      </c>
      <c r="C135" s="73">
        <v>44856</v>
      </c>
      <c r="D135" s="93" t="s">
        <v>154</v>
      </c>
      <c r="E135" s="75" t="s">
        <v>222</v>
      </c>
      <c r="F135" s="75" t="s">
        <v>78</v>
      </c>
      <c r="G135" s="108" t="s">
        <v>220</v>
      </c>
      <c r="H135" s="115" t="s">
        <v>223</v>
      </c>
      <c r="I135" s="100">
        <v>2932.38</v>
      </c>
      <c r="J135" s="102" t="s">
        <v>224</v>
      </c>
      <c r="K135" s="102" t="s">
        <v>176</v>
      </c>
      <c r="L135" s="100">
        <f>+I135+J135+K135</f>
        <v>7732.38</v>
      </c>
      <c r="M135" s="135" t="s">
        <v>31</v>
      </c>
    </row>
    <row r="136" spans="1:13" ht="75" x14ac:dyDescent="0.25">
      <c r="A136" s="2">
        <v>13</v>
      </c>
      <c r="B136" s="124">
        <v>44848</v>
      </c>
      <c r="C136" s="73">
        <v>44856</v>
      </c>
      <c r="D136" s="136" t="s">
        <v>114</v>
      </c>
      <c r="E136" s="33" t="s">
        <v>203</v>
      </c>
      <c r="F136" s="33" t="s">
        <v>78</v>
      </c>
      <c r="G136" s="137" t="s">
        <v>225</v>
      </c>
      <c r="H136" s="126" t="s">
        <v>226</v>
      </c>
      <c r="I136" s="100">
        <v>1891</v>
      </c>
      <c r="J136" s="102" t="s">
        <v>227</v>
      </c>
      <c r="K136" s="102" t="s">
        <v>176</v>
      </c>
      <c r="L136" s="100">
        <f>+I136+J136</f>
        <v>5891</v>
      </c>
      <c r="M136" s="135" t="s">
        <v>37</v>
      </c>
    </row>
    <row r="137" spans="1:13" ht="60" x14ac:dyDescent="0.25">
      <c r="A137" s="125">
        <v>14</v>
      </c>
      <c r="B137" s="124">
        <v>44850</v>
      </c>
      <c r="C137" s="138">
        <v>44854</v>
      </c>
      <c r="D137" s="136" t="s">
        <v>187</v>
      </c>
      <c r="E137" s="108" t="s">
        <v>119</v>
      </c>
      <c r="F137" s="33" t="s">
        <v>228</v>
      </c>
      <c r="G137" s="137" t="s">
        <v>225</v>
      </c>
      <c r="H137" s="139" t="s">
        <v>229</v>
      </c>
      <c r="I137" s="100">
        <v>8162.75</v>
      </c>
      <c r="J137" s="100">
        <v>2400</v>
      </c>
      <c r="K137" s="102" t="s">
        <v>176</v>
      </c>
      <c r="L137" s="100">
        <f>+I137+J137</f>
        <v>10562.75</v>
      </c>
      <c r="M137" s="96" t="s">
        <v>31</v>
      </c>
    </row>
    <row r="138" spans="1:13" ht="60" x14ac:dyDescent="0.25">
      <c r="A138" s="2">
        <v>15</v>
      </c>
      <c r="B138" s="124">
        <v>44850</v>
      </c>
      <c r="C138" s="138">
        <v>44854</v>
      </c>
      <c r="D138" s="136" t="s">
        <v>230</v>
      </c>
      <c r="E138" s="108" t="s">
        <v>231</v>
      </c>
      <c r="F138" s="33" t="s">
        <v>228</v>
      </c>
      <c r="G138" s="137" t="s">
        <v>225</v>
      </c>
      <c r="H138" s="126" t="s">
        <v>232</v>
      </c>
      <c r="I138" s="100">
        <v>2598</v>
      </c>
      <c r="J138" s="102" t="s">
        <v>233</v>
      </c>
      <c r="K138" s="102" t="s">
        <v>176</v>
      </c>
      <c r="L138" s="100">
        <f>+I138+J138+K138</f>
        <v>4598</v>
      </c>
      <c r="M138" s="134"/>
    </row>
    <row r="139" spans="1:13" ht="45" x14ac:dyDescent="0.25">
      <c r="A139" s="125">
        <v>16</v>
      </c>
      <c r="B139" s="124">
        <v>44857</v>
      </c>
      <c r="C139" s="138">
        <v>44860</v>
      </c>
      <c r="D139" s="136" t="s">
        <v>32</v>
      </c>
      <c r="E139" s="108" t="s">
        <v>234</v>
      </c>
      <c r="F139" s="93" t="s">
        <v>50</v>
      </c>
      <c r="G139" s="137" t="s">
        <v>235</v>
      </c>
      <c r="H139" s="126" t="s">
        <v>236</v>
      </c>
      <c r="I139" s="100">
        <v>2112</v>
      </c>
      <c r="J139" s="102" t="s">
        <v>237</v>
      </c>
      <c r="K139" s="102" t="s">
        <v>176</v>
      </c>
      <c r="L139" s="100">
        <f>+I139+J139+K139</f>
        <v>3012</v>
      </c>
      <c r="M139" s="135" t="s">
        <v>31</v>
      </c>
    </row>
    <row r="140" spans="1:13" ht="75" x14ac:dyDescent="0.25">
      <c r="A140" s="2">
        <v>17</v>
      </c>
      <c r="B140" s="124">
        <v>44865</v>
      </c>
      <c r="C140" s="138">
        <v>44870</v>
      </c>
      <c r="D140" s="108" t="s">
        <v>201</v>
      </c>
      <c r="E140" s="33" t="s">
        <v>165</v>
      </c>
      <c r="F140" s="33" t="s">
        <v>78</v>
      </c>
      <c r="G140" s="93" t="s">
        <v>225</v>
      </c>
      <c r="H140" s="126" t="s">
        <v>238</v>
      </c>
      <c r="I140" s="100">
        <v>2598</v>
      </c>
      <c r="J140" s="102" t="s">
        <v>239</v>
      </c>
      <c r="K140" s="102" t="s">
        <v>176</v>
      </c>
      <c r="L140" s="100">
        <f>+I140+J140+K140</f>
        <v>5098</v>
      </c>
      <c r="M140" s="134"/>
    </row>
    <row r="141" spans="1:13" ht="75" x14ac:dyDescent="0.25">
      <c r="A141" s="125">
        <v>18</v>
      </c>
      <c r="B141" s="124">
        <v>44865</v>
      </c>
      <c r="C141" s="138">
        <v>44870</v>
      </c>
      <c r="D141" s="108" t="s">
        <v>240</v>
      </c>
      <c r="E141" s="33" t="s">
        <v>147</v>
      </c>
      <c r="F141" s="33" t="s">
        <v>78</v>
      </c>
      <c r="G141" s="93" t="s">
        <v>225</v>
      </c>
      <c r="H141" s="126" t="s">
        <v>238</v>
      </c>
      <c r="I141" s="100">
        <v>2598</v>
      </c>
      <c r="J141" s="102" t="s">
        <v>239</v>
      </c>
      <c r="K141" s="102" t="s">
        <v>176</v>
      </c>
      <c r="L141" s="100">
        <f>+I141+J141+K141</f>
        <v>5098</v>
      </c>
      <c r="M141" s="134"/>
    </row>
    <row r="142" spans="1:13" ht="15.75" x14ac:dyDescent="0.25">
      <c r="A142" s="39" t="s">
        <v>45</v>
      </c>
      <c r="B142" s="39"/>
      <c r="C142" s="39"/>
      <c r="D142" s="39"/>
      <c r="E142" s="39"/>
      <c r="F142" s="39"/>
      <c r="G142" s="39"/>
      <c r="H142" s="41"/>
      <c r="I142" s="140">
        <f>+I124+I125+I126+I127+I128+I132+I133+I134+I135+I136+I137+I138+I139+I140+I141</f>
        <v>48423.08</v>
      </c>
      <c r="J142" s="140">
        <f>+J124+J125+J126+J127+J128+J132+J133+J134+J135+J136+J137+J138+J139+J140+J141</f>
        <v>44100</v>
      </c>
      <c r="K142" s="140">
        <f>SUM(K125:K141)</f>
        <v>0</v>
      </c>
      <c r="L142" s="140">
        <f>+I142+J142</f>
        <v>92523.08</v>
      </c>
      <c r="M142" s="140"/>
    </row>
    <row r="144" spans="1:13" ht="19.5" customHeight="1" x14ac:dyDescent="0.4">
      <c r="A144" s="26" t="s">
        <v>241</v>
      </c>
    </row>
    <row r="145" spans="1:13" ht="23.25" x14ac:dyDescent="0.25">
      <c r="A145" s="173" t="s">
        <v>2</v>
      </c>
      <c r="B145" s="173"/>
      <c r="C145" s="173"/>
      <c r="D145" s="173"/>
      <c r="E145" s="173"/>
      <c r="F145" s="173"/>
      <c r="G145" s="173"/>
      <c r="H145" s="173"/>
      <c r="I145" s="173"/>
      <c r="J145" s="173"/>
      <c r="K145" s="173"/>
      <c r="L145" s="173"/>
      <c r="M145" s="173"/>
    </row>
    <row r="146" spans="1:13" x14ac:dyDescent="0.25">
      <c r="A146" s="173" t="s">
        <v>3</v>
      </c>
      <c r="B146" s="174"/>
      <c r="C146" s="174"/>
      <c r="D146" s="174"/>
      <c r="E146" s="174"/>
      <c r="F146" s="174"/>
      <c r="G146" s="174"/>
      <c r="H146" s="174"/>
      <c r="I146" s="174"/>
      <c r="J146" s="174"/>
      <c r="K146" s="174"/>
      <c r="L146" s="174"/>
      <c r="M146" s="174"/>
    </row>
    <row r="147" spans="1:13" ht="23.25" x14ac:dyDescent="0.35">
      <c r="A147" s="175" t="s">
        <v>242</v>
      </c>
      <c r="B147" s="175"/>
      <c r="C147" s="175"/>
      <c r="D147" s="175"/>
      <c r="E147" s="175"/>
      <c r="F147" s="175"/>
      <c r="G147" s="175"/>
      <c r="H147" s="175"/>
      <c r="I147" s="175"/>
      <c r="J147" s="175"/>
      <c r="K147" s="175"/>
      <c r="L147" s="175"/>
      <c r="M147" s="175"/>
    </row>
    <row r="148" spans="1:13" ht="60" x14ac:dyDescent="0.25">
      <c r="A148" s="110" t="s">
        <v>5</v>
      </c>
      <c r="B148" s="110" t="s">
        <v>6</v>
      </c>
      <c r="C148" s="111" t="s">
        <v>7</v>
      </c>
      <c r="D148" s="112" t="s">
        <v>8</v>
      </c>
      <c r="E148" s="112" t="s">
        <v>9</v>
      </c>
      <c r="F148" s="113" t="s">
        <v>10</v>
      </c>
      <c r="G148" s="112" t="s">
        <v>11</v>
      </c>
      <c r="H148" s="113" t="s">
        <v>12</v>
      </c>
      <c r="I148" s="114" t="s">
        <v>13</v>
      </c>
      <c r="J148" s="114" t="s">
        <v>14</v>
      </c>
      <c r="K148" s="114" t="s">
        <v>15</v>
      </c>
      <c r="L148" s="114" t="s">
        <v>16</v>
      </c>
      <c r="M148" s="114" t="s">
        <v>17</v>
      </c>
    </row>
    <row r="149" spans="1:13" ht="25.5" x14ac:dyDescent="0.25">
      <c r="A149" s="141">
        <v>1</v>
      </c>
      <c r="B149" s="142">
        <v>44871</v>
      </c>
      <c r="C149" s="142">
        <v>44877</v>
      </c>
      <c r="D149" s="143" t="s">
        <v>62</v>
      </c>
      <c r="E149" s="144" t="s">
        <v>243</v>
      </c>
      <c r="F149" s="145" t="s">
        <v>50</v>
      </c>
      <c r="G149" s="144" t="s">
        <v>244</v>
      </c>
      <c r="H149" s="79" t="s">
        <v>245</v>
      </c>
      <c r="I149" s="146">
        <v>2799</v>
      </c>
      <c r="J149" s="146">
        <v>3000</v>
      </c>
      <c r="K149" s="146">
        <v>0</v>
      </c>
      <c r="L149" s="146">
        <f>SUM(I149:K149)</f>
        <v>5799</v>
      </c>
      <c r="M149" s="147"/>
    </row>
    <row r="150" spans="1:13" ht="25.5" x14ac:dyDescent="0.25">
      <c r="A150" s="141">
        <v>2</v>
      </c>
      <c r="B150" s="142">
        <v>44871</v>
      </c>
      <c r="C150" s="142">
        <v>44877</v>
      </c>
      <c r="D150" s="148" t="s">
        <v>67</v>
      </c>
      <c r="E150" s="149" t="s">
        <v>246</v>
      </c>
      <c r="F150" s="145" t="s">
        <v>50</v>
      </c>
      <c r="G150" s="144" t="s">
        <v>244</v>
      </c>
      <c r="H150" s="79" t="s">
        <v>245</v>
      </c>
      <c r="I150" s="146">
        <v>2799</v>
      </c>
      <c r="J150" s="146">
        <v>3000</v>
      </c>
      <c r="K150" s="146">
        <v>0</v>
      </c>
      <c r="L150" s="146">
        <f>SUM(I150:K150)</f>
        <v>5799</v>
      </c>
      <c r="M150" s="147"/>
    </row>
    <row r="151" spans="1:13" ht="63.75" x14ac:dyDescent="0.25">
      <c r="A151" s="141">
        <v>3</v>
      </c>
      <c r="B151" s="150">
        <v>44871</v>
      </c>
      <c r="C151" s="151">
        <v>44883</v>
      </c>
      <c r="D151" s="152" t="s">
        <v>154</v>
      </c>
      <c r="E151" s="65" t="s">
        <v>24</v>
      </c>
      <c r="F151" s="153" t="s">
        <v>78</v>
      </c>
      <c r="G151" s="153" t="s">
        <v>247</v>
      </c>
      <c r="H151" s="154" t="s">
        <v>248</v>
      </c>
      <c r="I151" s="155">
        <v>2063.9</v>
      </c>
      <c r="J151" s="155">
        <v>6000</v>
      </c>
      <c r="K151" s="155">
        <v>0</v>
      </c>
      <c r="L151" s="155">
        <f>SUM(I151:K151)</f>
        <v>8063.9</v>
      </c>
      <c r="M151" s="156"/>
    </row>
    <row r="152" spans="1:13" ht="63.75" x14ac:dyDescent="0.25">
      <c r="A152" s="141">
        <v>4</v>
      </c>
      <c r="B152" s="142">
        <v>44871</v>
      </c>
      <c r="C152" s="142">
        <v>44883</v>
      </c>
      <c r="D152" s="144" t="s">
        <v>97</v>
      </c>
      <c r="E152" s="65" t="s">
        <v>203</v>
      </c>
      <c r="F152" s="65" t="s">
        <v>78</v>
      </c>
      <c r="G152" s="157" t="s">
        <v>247</v>
      </c>
      <c r="H152" s="154" t="s">
        <v>248</v>
      </c>
      <c r="I152" s="158">
        <v>2341</v>
      </c>
      <c r="J152" s="155">
        <v>6000</v>
      </c>
      <c r="K152" s="155">
        <v>0</v>
      </c>
      <c r="L152" s="155">
        <f>SUM(I152:K152)</f>
        <v>8341</v>
      </c>
      <c r="M152" s="159"/>
    </row>
    <row r="153" spans="1:13" ht="38.25" x14ac:dyDescent="0.25">
      <c r="A153" s="141">
        <v>5</v>
      </c>
      <c r="B153" s="160">
        <v>44872</v>
      </c>
      <c r="C153" s="142">
        <v>44875</v>
      </c>
      <c r="D153" s="144" t="s">
        <v>86</v>
      </c>
      <c r="E153" s="65" t="s">
        <v>19</v>
      </c>
      <c r="F153" s="145" t="s">
        <v>50</v>
      </c>
      <c r="G153" s="157" t="s">
        <v>249</v>
      </c>
      <c r="H153" s="15" t="s">
        <v>250</v>
      </c>
      <c r="I153" s="161">
        <v>0</v>
      </c>
      <c r="J153" s="155">
        <v>0</v>
      </c>
      <c r="K153" s="155">
        <v>0</v>
      </c>
      <c r="L153" s="162">
        <v>0</v>
      </c>
      <c r="M153" s="163"/>
    </row>
    <row r="154" spans="1:13" ht="38.25" x14ac:dyDescent="0.25">
      <c r="A154" s="141">
        <v>6</v>
      </c>
      <c r="B154" s="160">
        <v>44872</v>
      </c>
      <c r="C154" s="142">
        <v>44875</v>
      </c>
      <c r="D154" s="144" t="s">
        <v>251</v>
      </c>
      <c r="E154" s="65" t="s">
        <v>252</v>
      </c>
      <c r="F154" s="145" t="s">
        <v>50</v>
      </c>
      <c r="G154" s="157" t="s">
        <v>249</v>
      </c>
      <c r="H154" s="15" t="s">
        <v>250</v>
      </c>
      <c r="I154" s="161">
        <v>0</v>
      </c>
      <c r="J154" s="155">
        <v>0</v>
      </c>
      <c r="K154" s="155">
        <v>0</v>
      </c>
      <c r="L154" s="162">
        <v>0</v>
      </c>
      <c r="M154" s="163"/>
    </row>
    <row r="155" spans="1:13" x14ac:dyDescent="0.25">
      <c r="A155" s="164"/>
      <c r="B155" s="165"/>
      <c r="C155" s="166"/>
      <c r="D155" s="167"/>
      <c r="E155" s="168"/>
      <c r="F155" s="164"/>
      <c r="G155" s="168"/>
      <c r="H155" s="169"/>
      <c r="I155" s="170"/>
      <c r="J155" s="171"/>
      <c r="K155" s="171"/>
      <c r="L155" s="170"/>
      <c r="M155" s="172"/>
    </row>
    <row r="157" spans="1:13" ht="19.5" x14ac:dyDescent="0.4">
      <c r="A157" s="71" t="s">
        <v>253</v>
      </c>
    </row>
    <row r="158" spans="1:13" ht="23.25" x14ac:dyDescent="0.25">
      <c r="A158" s="173" t="s">
        <v>2</v>
      </c>
      <c r="B158" s="173"/>
      <c r="C158" s="173"/>
      <c r="D158" s="173"/>
      <c r="E158" s="173"/>
      <c r="F158" s="173"/>
      <c r="G158" s="173"/>
      <c r="H158" s="173"/>
      <c r="I158" s="173"/>
      <c r="J158" s="173"/>
      <c r="K158" s="173"/>
      <c r="L158" s="173"/>
      <c r="M158" s="173"/>
    </row>
    <row r="159" spans="1:13" x14ac:dyDescent="0.25">
      <c r="A159" s="173" t="s">
        <v>3</v>
      </c>
      <c r="B159" s="174"/>
      <c r="C159" s="174"/>
      <c r="D159" s="174"/>
      <c r="E159" s="174"/>
      <c r="F159" s="174"/>
      <c r="G159" s="174"/>
      <c r="H159" s="174"/>
      <c r="I159" s="174"/>
      <c r="J159" s="174"/>
      <c r="K159" s="174"/>
      <c r="L159" s="174"/>
      <c r="M159" s="174"/>
    </row>
    <row r="160" spans="1:13" ht="23.25" x14ac:dyDescent="0.35">
      <c r="A160" s="175" t="s">
        <v>254</v>
      </c>
      <c r="B160" s="175"/>
      <c r="C160" s="175"/>
      <c r="D160" s="175"/>
      <c r="E160" s="175"/>
      <c r="F160" s="175"/>
      <c r="G160" s="175"/>
      <c r="H160" s="175"/>
      <c r="I160" s="175"/>
      <c r="J160" s="175"/>
      <c r="K160" s="175"/>
      <c r="L160" s="175"/>
      <c r="M160" s="175"/>
    </row>
    <row r="161" spans="1:13" ht="60" x14ac:dyDescent="0.25">
      <c r="A161" s="182" t="s">
        <v>5</v>
      </c>
      <c r="B161" s="182" t="s">
        <v>6</v>
      </c>
      <c r="C161" s="111" t="s">
        <v>7</v>
      </c>
      <c r="D161" s="112" t="s">
        <v>8</v>
      </c>
      <c r="E161" s="112" t="s">
        <v>9</v>
      </c>
      <c r="F161" s="113" t="s">
        <v>10</v>
      </c>
      <c r="G161" s="112" t="s">
        <v>11</v>
      </c>
      <c r="H161" s="113" t="s">
        <v>12</v>
      </c>
      <c r="I161" s="114" t="s">
        <v>13</v>
      </c>
      <c r="J161" s="114" t="s">
        <v>14</v>
      </c>
      <c r="K161" s="114" t="s">
        <v>15</v>
      </c>
      <c r="L161" s="114" t="s">
        <v>16</v>
      </c>
      <c r="M161" s="114" t="s">
        <v>17</v>
      </c>
    </row>
    <row r="162" spans="1:13" ht="51" x14ac:dyDescent="0.25">
      <c r="A162" s="183">
        <v>1</v>
      </c>
      <c r="B162" s="184">
        <v>44901</v>
      </c>
      <c r="C162" s="185">
        <v>44903</v>
      </c>
      <c r="D162" s="148" t="s">
        <v>255</v>
      </c>
      <c r="E162" s="148" t="s">
        <v>19</v>
      </c>
      <c r="F162" s="148" t="s">
        <v>256</v>
      </c>
      <c r="G162" s="148" t="s">
        <v>257</v>
      </c>
      <c r="H162" s="186" t="s">
        <v>258</v>
      </c>
      <c r="I162" s="146">
        <v>0</v>
      </c>
      <c r="J162" s="146">
        <v>0</v>
      </c>
      <c r="K162" s="146">
        <v>0</v>
      </c>
      <c r="L162" s="146">
        <v>0</v>
      </c>
      <c r="M162" s="9" t="s">
        <v>31</v>
      </c>
    </row>
    <row r="163" spans="1:13" ht="51" x14ac:dyDescent="0.25">
      <c r="A163" s="141">
        <v>2</v>
      </c>
      <c r="B163" s="142">
        <v>44906</v>
      </c>
      <c r="C163" s="142">
        <v>44912</v>
      </c>
      <c r="D163" s="148" t="s">
        <v>94</v>
      </c>
      <c r="E163" s="187" t="s">
        <v>222</v>
      </c>
      <c r="F163" s="65" t="s">
        <v>78</v>
      </c>
      <c r="G163" s="144" t="s">
        <v>259</v>
      </c>
      <c r="H163" s="79" t="s">
        <v>260</v>
      </c>
      <c r="I163" s="146">
        <v>1648.9</v>
      </c>
      <c r="J163" s="146">
        <v>2400</v>
      </c>
      <c r="K163" s="146">
        <v>0</v>
      </c>
      <c r="L163" s="146">
        <f>SUM(I163:K163)</f>
        <v>4048.9</v>
      </c>
      <c r="M163" s="146"/>
    </row>
    <row r="164" spans="1:13" ht="51" x14ac:dyDescent="0.25">
      <c r="A164" s="141">
        <v>3</v>
      </c>
      <c r="B164" s="142">
        <v>44906</v>
      </c>
      <c r="C164" s="142">
        <v>44912</v>
      </c>
      <c r="D164" s="148" t="s">
        <v>261</v>
      </c>
      <c r="E164" s="187" t="s">
        <v>262</v>
      </c>
      <c r="F164" s="65" t="s">
        <v>78</v>
      </c>
      <c r="G164" s="144" t="s">
        <v>259</v>
      </c>
      <c r="H164" s="79" t="s">
        <v>263</v>
      </c>
      <c r="I164" s="146">
        <v>1648.9</v>
      </c>
      <c r="J164" s="146">
        <v>2400</v>
      </c>
      <c r="K164" s="146">
        <v>0</v>
      </c>
      <c r="L164" s="146">
        <f>SUM(I164:K164)</f>
        <v>4048.9</v>
      </c>
      <c r="M164" s="146"/>
    </row>
    <row r="165" spans="1:13" ht="51" x14ac:dyDescent="0.25">
      <c r="A165" s="141">
        <v>4</v>
      </c>
      <c r="B165" s="142">
        <v>44906</v>
      </c>
      <c r="C165" s="142">
        <v>44912</v>
      </c>
      <c r="D165" s="143" t="s">
        <v>264</v>
      </c>
      <c r="E165" s="144" t="s">
        <v>265</v>
      </c>
      <c r="F165" s="65" t="s">
        <v>78</v>
      </c>
      <c r="G165" s="144" t="s">
        <v>259</v>
      </c>
      <c r="H165" s="79" t="s">
        <v>260</v>
      </c>
      <c r="I165" s="146">
        <v>1648.9</v>
      </c>
      <c r="J165" s="146">
        <v>2400</v>
      </c>
      <c r="K165" s="146">
        <v>0</v>
      </c>
      <c r="L165" s="146">
        <f>SUM(I165:K165)</f>
        <v>4048.9</v>
      </c>
      <c r="M165" s="146"/>
    </row>
    <row r="166" spans="1:13" ht="51" x14ac:dyDescent="0.25">
      <c r="A166" s="141">
        <v>5</v>
      </c>
      <c r="B166" s="142">
        <v>44906</v>
      </c>
      <c r="C166" s="142">
        <v>44912</v>
      </c>
      <c r="D166" s="148" t="s">
        <v>266</v>
      </c>
      <c r="E166" s="187" t="s">
        <v>267</v>
      </c>
      <c r="F166" s="65" t="s">
        <v>78</v>
      </c>
      <c r="G166" s="144" t="s">
        <v>259</v>
      </c>
      <c r="H166" s="79" t="s">
        <v>260</v>
      </c>
      <c r="I166" s="146">
        <v>1648.9</v>
      </c>
      <c r="J166" s="146">
        <v>2400</v>
      </c>
      <c r="K166" s="146">
        <v>0</v>
      </c>
      <c r="L166" s="146">
        <f>SUM(I166:K166)</f>
        <v>4048.9</v>
      </c>
      <c r="M166" s="146"/>
    </row>
    <row r="167" spans="1:13" ht="38.25" x14ac:dyDescent="0.25">
      <c r="A167" s="141">
        <v>6</v>
      </c>
      <c r="B167" s="185">
        <v>44907</v>
      </c>
      <c r="C167" s="185">
        <v>44910</v>
      </c>
      <c r="D167" s="188" t="s">
        <v>92</v>
      </c>
      <c r="E167" s="189" t="s">
        <v>33</v>
      </c>
      <c r="F167" s="190" t="s">
        <v>50</v>
      </c>
      <c r="G167" s="189" t="s">
        <v>136</v>
      </c>
      <c r="H167" s="191" t="s">
        <v>268</v>
      </c>
      <c r="I167" s="146">
        <v>680.14</v>
      </c>
      <c r="J167" s="146">
        <v>900</v>
      </c>
      <c r="K167" s="146">
        <v>0</v>
      </c>
      <c r="L167" s="146">
        <f>SUM(I167:K167)</f>
        <v>1580.1399999999999</v>
      </c>
      <c r="M167" s="9" t="s">
        <v>31</v>
      </c>
    </row>
    <row r="168" spans="1:13" x14ac:dyDescent="0.25">
      <c r="A168" s="164"/>
      <c r="B168" s="165"/>
      <c r="C168" s="166"/>
      <c r="D168" s="167"/>
      <c r="E168" s="168"/>
      <c r="F168" s="164"/>
      <c r="G168" s="168"/>
      <c r="H168" s="169"/>
      <c r="I168" s="170"/>
      <c r="J168" s="171"/>
      <c r="K168" s="171"/>
      <c r="L168" s="170"/>
      <c r="M168" s="172"/>
    </row>
    <row r="169" spans="1:13" x14ac:dyDescent="0.25">
      <c r="A169" s="19" t="s">
        <v>45</v>
      </c>
      <c r="B169" s="19"/>
      <c r="C169" s="19"/>
      <c r="D169" s="19"/>
      <c r="E169" s="19"/>
      <c r="F169" s="19"/>
      <c r="G169" s="19"/>
      <c r="H169" s="20"/>
      <c r="I169" s="81">
        <f>SUM(I162:I168)</f>
        <v>7275.7400000000007</v>
      </c>
      <c r="J169" s="81">
        <f>SUM(J162:J168)</f>
        <v>10500</v>
      </c>
      <c r="K169" s="81">
        <f>SUM(K168:K168)</f>
        <v>0</v>
      </c>
      <c r="L169" s="81">
        <f>SUM(L162:L168)</f>
        <v>17775.740000000002</v>
      </c>
      <c r="M169" s="81"/>
    </row>
  </sheetData>
  <mergeCells count="30">
    <mergeCell ref="A158:M158"/>
    <mergeCell ref="A159:M159"/>
    <mergeCell ref="A160:M160"/>
    <mergeCell ref="A76:M76"/>
    <mergeCell ref="A77:M77"/>
    <mergeCell ref="A78:M78"/>
    <mergeCell ref="A23:M23"/>
    <mergeCell ref="A6:M6"/>
    <mergeCell ref="A7:M7"/>
    <mergeCell ref="A8:M8"/>
    <mergeCell ref="A21:M21"/>
    <mergeCell ref="A22:M22"/>
    <mergeCell ref="A65:M65"/>
    <mergeCell ref="A66:M66"/>
    <mergeCell ref="A67:M67"/>
    <mergeCell ref="A43:M43"/>
    <mergeCell ref="A44:M44"/>
    <mergeCell ref="A45:M45"/>
    <mergeCell ref="A102:M102"/>
    <mergeCell ref="A103:M103"/>
    <mergeCell ref="A104:M104"/>
    <mergeCell ref="A89:M89"/>
    <mergeCell ref="A90:M90"/>
    <mergeCell ref="A91:M91"/>
    <mergeCell ref="A145:M145"/>
    <mergeCell ref="A146:M146"/>
    <mergeCell ref="A147:M147"/>
    <mergeCell ref="A120:M120"/>
    <mergeCell ref="A121:M121"/>
    <mergeCell ref="A122:M122"/>
  </mergeCells>
  <hyperlinks>
    <hyperlink ref="M14" r:id="rId1" display="Informe Sustantivo - Martin Barciela.pdf"/>
    <hyperlink ref="M12" r:id="rId2" display="Informe Sustantivo - Orcila de Constable.pdf"/>
    <hyperlink ref="M13" r:id="rId3" display="Informe Sustantivo - Karina Roner.pdf"/>
    <hyperlink ref="M11" r:id="rId4" display="Informe Sustantivo - Orcila de Constable.pdf"/>
    <hyperlink ref="M27" r:id="rId5" display="Informe Sustantivo - Ninoshka Ríos.pdf"/>
    <hyperlink ref="M35" r:id="rId6" display="Informe Sustantivo - Francisco Álvarez.pdf"/>
    <hyperlink ref="M34" r:id="rId7" display="Informe Sustantivo - Leydis Murillo.pdf"/>
    <hyperlink ref="M29" r:id="rId8" display="Informe Sustantivo - Cesar Pinilla.pdf"/>
    <hyperlink ref="M33" r:id="rId9" display="Informe Sustantivo - Dilia Palma.pdf"/>
    <hyperlink ref="M30" r:id="rId10" display="Informe Sustantivo - Alexandra Marotta.pdf"/>
    <hyperlink ref="M31" r:id="rId11" display="Informe Sustantivo de España - Michell González.pdf"/>
    <hyperlink ref="M36" r:id="rId12" display="Informe Sustantivo - Michelle González.pdf"/>
    <hyperlink ref="M37" r:id="rId13" display="Informe Sustantivo - Giuseppina Caterina.pdf"/>
    <hyperlink ref="M28" r:id="rId14" display="Informe Sustantivo - Jacqueline Yap.pdf"/>
    <hyperlink ref="M38" r:id="rId15" display="Informe Sustantivo - Isabel Vecchio TyT.pdf"/>
    <hyperlink ref="M49" r:id="rId16" display="..\..\..\..\..\..\..\Desktop\Informe Sustantivo - Alexandra Marotta.pdf"/>
    <hyperlink ref="M50" r:id="rId17" display="..\..\..\..\..\..\..\Desktop\Informe Sustantivo - Martin Barciela.pdf"/>
    <hyperlink ref="M52" r:id="rId18" display="..\..\..\..\..\..\..\Desktop\Informe Sustantivo - Vivian Valdés.pdf"/>
    <hyperlink ref="M51" r:id="rId19" display="..\..\..\..\..\..\..\Desktop\Informe Sustantivo -  Isabel Vecchio.pdf"/>
    <hyperlink ref="M54" r:id="rId20" display="..\..\..\..\..\..\..\Desktop\Informe Sustantivo - Ninoshka Ríos.pdf"/>
    <hyperlink ref="M55" r:id="rId21" display="..\..\..\..\..\..\..\Desktop\Informe Sustantivo - Dilia Palma.pdf"/>
    <hyperlink ref="M70" r:id="rId22" display="Informe Sustantivo de Junio de 2022\Informe Sustantivo - Isabel Vecchio.pdf"/>
    <hyperlink ref="M71" r:id="rId23" display="Informe Sustantivo de Junio de 2022\Informe Sustantivo - Lineth Serrano.pdf"/>
    <hyperlink ref="M81" r:id="rId24" display="Informe Sustantivo - Isabel Vecchio.pdf"/>
    <hyperlink ref="M82" r:id="rId25" display="Informe Sustantivo - Michelle González.pdf"/>
    <hyperlink ref="M93" r:id="rId26" display="Informe Sustantivo - Isabel Vecchio.pdf"/>
    <hyperlink ref="M94" r:id="rId27" display="Informe Sustantivo - Michelle González.pdf"/>
    <hyperlink ref="M95" r:id="rId28" display="Informe Sustantivo - Michelle González.pdf"/>
    <hyperlink ref="M96" r:id="rId29" display="Informe Sustantivo - Michelle González.pdf"/>
    <hyperlink ref="M107" r:id="rId30" display="..\..\..\..\..\..\..\Desktop\Viajes 2022\Informe Sustantivo de Septiembre de 2022\Informe Sustantivo - Michelle González.pdf"/>
    <hyperlink ref="M108" r:id="rId31" display="..\..\..\..\..\..\..\Desktop\Viajes 2022\Informe Sustantivo de Septiembre de 2022\Informe Sustantivo - Giuseppina Caterina.pdf"/>
    <hyperlink ref="M109" r:id="rId32" display="..\..\..\..\..\..\..\Desktop\Viajes 2022\Informe Sustantivo de Septiembre de 2022\Informe Sustantivo - Yasmin González.pdf"/>
    <hyperlink ref="M110" r:id="rId33" display="..\..\..\..\..\..\..\Desktop\Viajes 2022\Informe Sustantivo de Septiembre de 2022"/>
    <hyperlink ref="M113" r:id="rId34" display="..\..\..\..\..\..\..\Desktop\Viajes 2022\Informe Sustantivo de Septiembre de 2022\Informe Sustantivo - Margie-Lys Jaime.pdf"/>
    <hyperlink ref="M106" r:id="rId35" display="..\..\..\..\..\..\..\Desktop\Viajes 2022\Informe Sustantivo de Septiembre de 2022\Informe Sustantivo - Margie-Lys Jaime.pdf"/>
    <hyperlink ref="M111" r:id="rId36" display="..\..\..\..\..\..\..\Desktop\Viajes 2022\Informe Sustantivo de Septiembre de 2022\Informe Sustantivo - Margie-Lys Jaime.pdf"/>
    <hyperlink ref="M112" r:id="rId37" display="..\..\..\..\..\..\..\Desktop\Viajes 2022\Informe Sustantivo de Septiembre de 2022\Informe Sustantivo - Margie-Lys Jaime.pdf"/>
    <hyperlink ref="M114" r:id="rId38" display="..\..\..\..\..\..\..\Desktop\Viajes 2022\Informe Sustantivo de Septiembre de 2022\Informe Sustantivo - Margie-Lys Jaime.pdf"/>
    <hyperlink ref="M115" r:id="rId39" display="..\..\..\..\..\..\..\Desktop\Viajes 2022\Informe Sustantivo de Septiembre de 2022\Informe Sustantivo - Margie-Lys Jaime.pdf"/>
    <hyperlink ref="M116" r:id="rId40" display="..\..\..\..\..\..\..\Desktop\Viajes 2022\Informe Sustantivo de Septiembre de 2022\Informe Sustantivo - Margie-Lys Jaime.pdf"/>
    <hyperlink ref="M126" r:id="rId41" display="Informe Sustantivo - Tatiana Alemán.pdf"/>
    <hyperlink ref="M127" r:id="rId42" display="Informe Sustantivo - Vivian Valdés.pdf"/>
    <hyperlink ref="M128" r:id="rId43" display="Informe Sustantivo - Isabel Vecchio A.pdf"/>
    <hyperlink ref="M130" r:id="rId44" display="Informe Sustantivo - Michelle González.pdf"/>
    <hyperlink ref="M131" r:id="rId45" display="Informe Sustantivo - Margie-Lys Jaime.pdf"/>
    <hyperlink ref="M137" r:id="rId46" display="Informe Sustantivo - Jorge Almengor.pdf"/>
    <hyperlink ref="M139" r:id="rId47" display="Informe Sustantivo - Martin Barciela.pdf"/>
    <hyperlink ref="M136" r:id="rId48" display="Informe Sustantivo - Michelle González F.pdf"/>
    <hyperlink ref="M135" r:id="rId49" display="Informe Sustantivo - Isabel Vecchio.pdf"/>
    <hyperlink ref="M132" r:id="rId50" display="Informe Sustantivo - Margie-Lys Jaime.pdf"/>
    <hyperlink ref="M134" r:id="rId51" display="Informe Sustantivo - Michelle González.pdf"/>
    <hyperlink ref="M162" r:id="rId52" display="Informe Sustantivo - Francisco Álvarez.pdf"/>
    <hyperlink ref="M167" r:id="rId53" display="Informe Sustantivo - Martin Barciela.pdf"/>
  </hyperlinks>
  <pageMargins left="0.7" right="0.7" top="0.75" bottom="0.75" header="0.3" footer="0.3"/>
  <pageSetup orientation="portrait" r:id="rId54"/>
  <drawing r:id="rId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Ministerio de Economía y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Kenia Cunanpio</dc:creator>
  <cp:lastModifiedBy>Kenia Cunanpio</cp:lastModifiedBy>
  <dcterms:created xsi:type="dcterms:W3CDTF">2021-02-10T16:39:32Z</dcterms:created>
  <dcterms:modified xsi:type="dcterms:W3CDTF">2023-01-05T19:51:44Z</dcterms:modified>
</cp:coreProperties>
</file>