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unanpio\Desktop\Documentos para el Cuestionario\Artículo 10\10.2 Estructura y Ejecución Presupuestaria\Presupuesto del Estado 2019\"/>
    </mc:Choice>
  </mc:AlternateContent>
  <bookViews>
    <workbookView xWindow="0" yWindow="0" windowWidth="15525" windowHeight="12240" tabRatio="822"/>
  </bookViews>
  <sheets>
    <sheet name="Enero a junio" sheetId="2" r:id="rId1"/>
    <sheet name="Control" sheetId="9" state="hidden" r:id="rId2"/>
  </sheets>
  <calcPr calcId="162913"/>
</workbook>
</file>

<file path=xl/calcChain.xml><?xml version="1.0" encoding="utf-8"?>
<calcChain xmlns="http://schemas.openxmlformats.org/spreadsheetml/2006/main">
  <c r="B606" i="2" l="1"/>
  <c r="C606" i="2"/>
  <c r="D606" i="2"/>
  <c r="I671" i="2" l="1"/>
  <c r="E671" i="2"/>
  <c r="E670" i="2"/>
  <c r="I669" i="2"/>
  <c r="I668" i="2"/>
  <c r="E668" i="2"/>
  <c r="I667" i="2"/>
  <c r="E667" i="2"/>
  <c r="I666" i="2"/>
  <c r="E666" i="2"/>
  <c r="H665" i="2"/>
  <c r="G665" i="2"/>
  <c r="F665" i="2"/>
  <c r="D665" i="2"/>
  <c r="C665" i="2"/>
  <c r="B665" i="2"/>
  <c r="I664" i="2"/>
  <c r="E664" i="2"/>
  <c r="I663" i="2"/>
  <c r="E663" i="2"/>
  <c r="I662" i="2"/>
  <c r="E662" i="2"/>
  <c r="I661" i="2"/>
  <c r="E661" i="2"/>
  <c r="I660" i="2"/>
  <c r="E660" i="2"/>
  <c r="I659" i="2"/>
  <c r="E659" i="2"/>
  <c r="I658" i="2"/>
  <c r="E658" i="2"/>
  <c r="E657" i="2"/>
  <c r="I656" i="2"/>
  <c r="E656" i="2"/>
  <c r="I655" i="2"/>
  <c r="E655" i="2"/>
  <c r="I654" i="2"/>
  <c r="E654" i="2"/>
  <c r="I653" i="2"/>
  <c r="E653" i="2"/>
  <c r="E652" i="2"/>
  <c r="I651" i="2"/>
  <c r="E651" i="2"/>
  <c r="I650" i="2"/>
  <c r="E650" i="2"/>
  <c r="I649" i="2"/>
  <c r="E649" i="2"/>
  <c r="I648" i="2"/>
  <c r="E648" i="2"/>
  <c r="I647" i="2"/>
  <c r="E647" i="2"/>
  <c r="I646" i="2"/>
  <c r="E646" i="2"/>
  <c r="I645" i="2"/>
  <c r="E645" i="2"/>
  <c r="I644" i="2"/>
  <c r="E644" i="2"/>
  <c r="I643" i="2"/>
  <c r="E643" i="2"/>
  <c r="I642" i="2"/>
  <c r="E642" i="2"/>
  <c r="I641" i="2"/>
  <c r="E641" i="2"/>
  <c r="I640" i="2"/>
  <c r="E640" i="2"/>
  <c r="I639" i="2"/>
  <c r="E639" i="2"/>
  <c r="I638" i="2"/>
  <c r="E638" i="2"/>
  <c r="I637" i="2"/>
  <c r="E637" i="2"/>
  <c r="I636" i="2"/>
  <c r="E636" i="2"/>
  <c r="I635" i="2"/>
  <c r="E635" i="2"/>
  <c r="I634" i="2"/>
  <c r="E634" i="2"/>
  <c r="I633" i="2"/>
  <c r="E633" i="2"/>
  <c r="I632" i="2"/>
  <c r="E632" i="2"/>
  <c r="I631" i="2"/>
  <c r="E631" i="2"/>
  <c r="I630" i="2"/>
  <c r="E630" i="2"/>
  <c r="I629" i="2"/>
  <c r="E629" i="2"/>
  <c r="I628" i="2"/>
  <c r="E628" i="2"/>
  <c r="E627" i="2"/>
  <c r="I626" i="2"/>
  <c r="E626" i="2"/>
  <c r="I625" i="2"/>
  <c r="E625" i="2"/>
  <c r="I624" i="2"/>
  <c r="E624" i="2"/>
  <c r="E623" i="2"/>
  <c r="I622" i="2"/>
  <c r="E622" i="2"/>
  <c r="I621" i="2"/>
  <c r="E621" i="2"/>
  <c r="I620" i="2"/>
  <c r="E620" i="2"/>
  <c r="I619" i="2"/>
  <c r="E619" i="2"/>
  <c r="I618" i="2"/>
  <c r="E618" i="2"/>
  <c r="I617" i="2"/>
  <c r="E617" i="2"/>
  <c r="I616" i="2"/>
  <c r="E616" i="2"/>
  <c r="I615" i="2"/>
  <c r="E615" i="2"/>
  <c r="E614" i="2"/>
  <c r="I613" i="2"/>
  <c r="E613" i="2"/>
  <c r="I612" i="2"/>
  <c r="E612" i="2"/>
  <c r="I611" i="2"/>
  <c r="E611" i="2"/>
  <c r="I610" i="2"/>
  <c r="E610" i="2"/>
  <c r="I609" i="2"/>
  <c r="E609" i="2"/>
  <c r="I608" i="2"/>
  <c r="E608" i="2"/>
  <c r="I607" i="2"/>
  <c r="E607" i="2"/>
  <c r="H606" i="2"/>
  <c r="G606" i="2"/>
  <c r="F606" i="2"/>
  <c r="E605" i="2"/>
  <c r="I604" i="2"/>
  <c r="E604" i="2"/>
  <c r="I603" i="2"/>
  <c r="E603" i="2"/>
  <c r="I602" i="2"/>
  <c r="E602" i="2"/>
  <c r="E601" i="2"/>
  <c r="E600" i="2"/>
  <c r="I599" i="2"/>
  <c r="E599" i="2"/>
  <c r="I598" i="2"/>
  <c r="E598" i="2"/>
  <c r="I597" i="2"/>
  <c r="E597" i="2"/>
  <c r="I596" i="2"/>
  <c r="E596" i="2"/>
  <c r="I595" i="2"/>
  <c r="E595" i="2"/>
  <c r="I594" i="2"/>
  <c r="E594" i="2"/>
  <c r="I593" i="2"/>
  <c r="E593" i="2"/>
  <c r="E592" i="2"/>
  <c r="I591" i="2"/>
  <c r="E591" i="2"/>
  <c r="I590" i="2"/>
  <c r="E590" i="2"/>
  <c r="I589" i="2"/>
  <c r="E589" i="2"/>
  <c r="I588" i="2"/>
  <c r="E588" i="2"/>
  <c r="I587" i="2"/>
  <c r="E587" i="2"/>
  <c r="I586" i="2"/>
  <c r="E586" i="2"/>
  <c r="I585" i="2"/>
  <c r="E585" i="2"/>
  <c r="I584" i="2"/>
  <c r="E584" i="2"/>
  <c r="I583" i="2"/>
  <c r="E583" i="2"/>
  <c r="I582" i="2"/>
  <c r="E582" i="2"/>
  <c r="I581" i="2"/>
  <c r="E581" i="2"/>
  <c r="I580" i="2"/>
  <c r="E580" i="2"/>
  <c r="I579" i="2"/>
  <c r="E579" i="2"/>
  <c r="I578" i="2"/>
  <c r="E578" i="2"/>
  <c r="H577" i="2"/>
  <c r="G577" i="2"/>
  <c r="F577" i="2"/>
  <c r="D577" i="2"/>
  <c r="C577" i="2"/>
  <c r="C576" i="2" s="1"/>
  <c r="B577" i="2"/>
  <c r="B576" i="2" s="1"/>
  <c r="I665" i="2" l="1"/>
  <c r="B575" i="2"/>
  <c r="E665" i="2"/>
  <c r="C575" i="2"/>
  <c r="I606" i="2"/>
  <c r="F576" i="2"/>
  <c r="F575" i="2" s="1"/>
  <c r="G576" i="2"/>
  <c r="G575" i="2" s="1"/>
  <c r="H576" i="2"/>
  <c r="E606" i="2"/>
  <c r="E577" i="2"/>
  <c r="D576" i="2"/>
  <c r="I577" i="2"/>
  <c r="I558" i="2"/>
  <c r="E558" i="2"/>
  <c r="E557" i="2"/>
  <c r="I556" i="2"/>
  <c r="I555" i="2"/>
  <c r="E555" i="2"/>
  <c r="I554" i="2"/>
  <c r="E554" i="2"/>
  <c r="I553" i="2"/>
  <c r="E553" i="2"/>
  <c r="H552" i="2"/>
  <c r="I552" i="2" s="1"/>
  <c r="G552" i="2"/>
  <c r="F552" i="2"/>
  <c r="D552" i="2"/>
  <c r="C552" i="2"/>
  <c r="B552" i="2"/>
  <c r="I551" i="2"/>
  <c r="E551" i="2"/>
  <c r="I550" i="2"/>
  <c r="E550" i="2"/>
  <c r="I549" i="2"/>
  <c r="E549" i="2"/>
  <c r="I548" i="2"/>
  <c r="E548" i="2"/>
  <c r="I547" i="2"/>
  <c r="E547" i="2"/>
  <c r="I546" i="2"/>
  <c r="E546" i="2"/>
  <c r="I545" i="2"/>
  <c r="E545" i="2"/>
  <c r="E544" i="2"/>
  <c r="I543" i="2"/>
  <c r="E543" i="2"/>
  <c r="I542" i="2"/>
  <c r="E542" i="2"/>
  <c r="I541" i="2"/>
  <c r="E541" i="2"/>
  <c r="I540" i="2"/>
  <c r="E540" i="2"/>
  <c r="E539" i="2"/>
  <c r="I538" i="2"/>
  <c r="E538" i="2"/>
  <c r="I537" i="2"/>
  <c r="E537" i="2"/>
  <c r="I536" i="2"/>
  <c r="E536" i="2"/>
  <c r="I535" i="2"/>
  <c r="E535" i="2"/>
  <c r="I534" i="2"/>
  <c r="E534" i="2"/>
  <c r="I533" i="2"/>
  <c r="E533" i="2"/>
  <c r="I532" i="2"/>
  <c r="E532" i="2"/>
  <c r="I531" i="2"/>
  <c r="E531" i="2"/>
  <c r="I530" i="2"/>
  <c r="E530" i="2"/>
  <c r="I529" i="2"/>
  <c r="E529" i="2"/>
  <c r="I528" i="2"/>
  <c r="E528" i="2"/>
  <c r="I527" i="2"/>
  <c r="E527" i="2"/>
  <c r="I526" i="2"/>
  <c r="E526" i="2"/>
  <c r="I525" i="2"/>
  <c r="E525" i="2"/>
  <c r="I524" i="2"/>
  <c r="E524" i="2"/>
  <c r="I523" i="2"/>
  <c r="E523" i="2"/>
  <c r="I522" i="2"/>
  <c r="E522" i="2"/>
  <c r="I521" i="2"/>
  <c r="E521" i="2"/>
  <c r="I520" i="2"/>
  <c r="E520" i="2"/>
  <c r="I519" i="2"/>
  <c r="E519" i="2"/>
  <c r="I518" i="2"/>
  <c r="E518" i="2"/>
  <c r="I517" i="2"/>
  <c r="E517" i="2"/>
  <c r="I516" i="2"/>
  <c r="E516" i="2"/>
  <c r="I515" i="2"/>
  <c r="E515" i="2"/>
  <c r="E514" i="2"/>
  <c r="I513" i="2"/>
  <c r="E513" i="2"/>
  <c r="I512" i="2"/>
  <c r="E512" i="2"/>
  <c r="I511" i="2"/>
  <c r="E511" i="2"/>
  <c r="E510" i="2"/>
  <c r="I509" i="2"/>
  <c r="E509" i="2"/>
  <c r="I508" i="2"/>
  <c r="E508" i="2"/>
  <c r="I507" i="2"/>
  <c r="E507" i="2"/>
  <c r="I506" i="2"/>
  <c r="E506" i="2"/>
  <c r="I505" i="2"/>
  <c r="E505" i="2"/>
  <c r="I504" i="2"/>
  <c r="E504" i="2"/>
  <c r="I503" i="2"/>
  <c r="E503" i="2"/>
  <c r="I502" i="2"/>
  <c r="E502" i="2"/>
  <c r="E501" i="2"/>
  <c r="I500" i="2"/>
  <c r="E500" i="2"/>
  <c r="I499" i="2"/>
  <c r="E499" i="2"/>
  <c r="I498" i="2"/>
  <c r="E498" i="2"/>
  <c r="I497" i="2"/>
  <c r="E497" i="2"/>
  <c r="I496" i="2"/>
  <c r="E496" i="2"/>
  <c r="I495" i="2"/>
  <c r="E495" i="2"/>
  <c r="I494" i="2"/>
  <c r="E494" i="2"/>
  <c r="H493" i="2"/>
  <c r="G493" i="2"/>
  <c r="F493" i="2"/>
  <c r="D493" i="2"/>
  <c r="C493" i="2"/>
  <c r="B493" i="2"/>
  <c r="E492" i="2"/>
  <c r="I491" i="2"/>
  <c r="E491" i="2"/>
  <c r="I490" i="2"/>
  <c r="E490" i="2"/>
  <c r="I489" i="2"/>
  <c r="E489" i="2"/>
  <c r="E488" i="2"/>
  <c r="E487" i="2"/>
  <c r="I486" i="2"/>
  <c r="E486" i="2"/>
  <c r="I485" i="2"/>
  <c r="E485" i="2"/>
  <c r="I484" i="2"/>
  <c r="E484" i="2"/>
  <c r="I483" i="2"/>
  <c r="E483" i="2"/>
  <c r="I482" i="2"/>
  <c r="E482" i="2"/>
  <c r="I481" i="2"/>
  <c r="E481" i="2"/>
  <c r="I480" i="2"/>
  <c r="E480" i="2"/>
  <c r="E479" i="2"/>
  <c r="I478" i="2"/>
  <c r="E478" i="2"/>
  <c r="I477" i="2"/>
  <c r="E477" i="2"/>
  <c r="I476" i="2"/>
  <c r="E476" i="2"/>
  <c r="I475" i="2"/>
  <c r="E475" i="2"/>
  <c r="I474" i="2"/>
  <c r="E474" i="2"/>
  <c r="I473" i="2"/>
  <c r="E473" i="2"/>
  <c r="I472" i="2"/>
  <c r="E472" i="2"/>
  <c r="I471" i="2"/>
  <c r="E471" i="2"/>
  <c r="I470" i="2"/>
  <c r="E470" i="2"/>
  <c r="I469" i="2"/>
  <c r="E469" i="2"/>
  <c r="I468" i="2"/>
  <c r="E468" i="2"/>
  <c r="I467" i="2"/>
  <c r="E467" i="2"/>
  <c r="I466" i="2"/>
  <c r="E466" i="2"/>
  <c r="I465" i="2"/>
  <c r="E465" i="2"/>
  <c r="H464" i="2"/>
  <c r="G464" i="2"/>
  <c r="F464" i="2"/>
  <c r="F463" i="2" s="1"/>
  <c r="F462" i="2" s="1"/>
  <c r="D464" i="2"/>
  <c r="C464" i="2"/>
  <c r="B464" i="2"/>
  <c r="B463" i="2" s="1"/>
  <c r="B462" i="2" s="1"/>
  <c r="I576" i="2" l="1"/>
  <c r="E552" i="2"/>
  <c r="H575" i="2"/>
  <c r="I575" i="2" s="1"/>
  <c r="D575" i="2"/>
  <c r="E575" i="2" s="1"/>
  <c r="E576" i="2"/>
  <c r="I493" i="2"/>
  <c r="G463" i="2"/>
  <c r="G462" i="2" s="1"/>
  <c r="C463" i="2"/>
  <c r="C462" i="2" s="1"/>
  <c r="E493" i="2"/>
  <c r="I464" i="2"/>
  <c r="H463" i="2"/>
  <c r="E464" i="2"/>
  <c r="D463" i="2"/>
  <c r="D462" i="2" s="1"/>
  <c r="I445" i="2"/>
  <c r="E445" i="2"/>
  <c r="E444" i="2"/>
  <c r="I443" i="2"/>
  <c r="I442" i="2"/>
  <c r="E442" i="2"/>
  <c r="I441" i="2"/>
  <c r="E441" i="2"/>
  <c r="I440" i="2"/>
  <c r="E440" i="2"/>
  <c r="H439" i="2"/>
  <c r="G439" i="2"/>
  <c r="F439" i="2"/>
  <c r="D439" i="2"/>
  <c r="C439" i="2"/>
  <c r="B439" i="2"/>
  <c r="I438" i="2"/>
  <c r="E438" i="2"/>
  <c r="I437" i="2"/>
  <c r="E437" i="2"/>
  <c r="I436" i="2"/>
  <c r="E436" i="2"/>
  <c r="I435" i="2"/>
  <c r="E435" i="2"/>
  <c r="I434" i="2"/>
  <c r="E434" i="2"/>
  <c r="I433" i="2"/>
  <c r="E433" i="2"/>
  <c r="I432" i="2"/>
  <c r="E432" i="2"/>
  <c r="E431" i="2"/>
  <c r="I430" i="2"/>
  <c r="E430" i="2"/>
  <c r="I429" i="2"/>
  <c r="E429" i="2"/>
  <c r="I428" i="2"/>
  <c r="E428" i="2"/>
  <c r="I427" i="2"/>
  <c r="E427" i="2"/>
  <c r="E426" i="2"/>
  <c r="I425" i="2"/>
  <c r="E425" i="2"/>
  <c r="I424" i="2"/>
  <c r="E424" i="2"/>
  <c r="I423" i="2"/>
  <c r="E423" i="2"/>
  <c r="I422" i="2"/>
  <c r="E422" i="2"/>
  <c r="I421" i="2"/>
  <c r="E421" i="2"/>
  <c r="I420" i="2"/>
  <c r="E420" i="2"/>
  <c r="I419" i="2"/>
  <c r="E419" i="2"/>
  <c r="I418" i="2"/>
  <c r="E418" i="2"/>
  <c r="I417" i="2"/>
  <c r="E417" i="2"/>
  <c r="I416" i="2"/>
  <c r="E416" i="2"/>
  <c r="I415" i="2"/>
  <c r="E415" i="2"/>
  <c r="I414" i="2"/>
  <c r="E414" i="2"/>
  <c r="I413" i="2"/>
  <c r="E413" i="2"/>
  <c r="I412" i="2"/>
  <c r="E412" i="2"/>
  <c r="I411" i="2"/>
  <c r="E411" i="2"/>
  <c r="I410" i="2"/>
  <c r="E410" i="2"/>
  <c r="I409" i="2"/>
  <c r="E409" i="2"/>
  <c r="I408" i="2"/>
  <c r="E408" i="2"/>
  <c r="I407" i="2"/>
  <c r="E407" i="2"/>
  <c r="I406" i="2"/>
  <c r="E406" i="2"/>
  <c r="I405" i="2"/>
  <c r="E405" i="2"/>
  <c r="I404" i="2"/>
  <c r="E404" i="2"/>
  <c r="I403" i="2"/>
  <c r="E403" i="2"/>
  <c r="I402" i="2"/>
  <c r="E402" i="2"/>
  <c r="E401" i="2"/>
  <c r="I400" i="2"/>
  <c r="E400" i="2"/>
  <c r="I399" i="2"/>
  <c r="E399" i="2"/>
  <c r="I398" i="2"/>
  <c r="E398" i="2"/>
  <c r="E397" i="2"/>
  <c r="I396" i="2"/>
  <c r="E396" i="2"/>
  <c r="I395" i="2"/>
  <c r="E395" i="2"/>
  <c r="I394" i="2"/>
  <c r="E394" i="2"/>
  <c r="I393" i="2"/>
  <c r="E393" i="2"/>
  <c r="I392" i="2"/>
  <c r="E392" i="2"/>
  <c r="I391" i="2"/>
  <c r="E391" i="2"/>
  <c r="I390" i="2"/>
  <c r="E390" i="2"/>
  <c r="I389" i="2"/>
  <c r="E389" i="2"/>
  <c r="E388" i="2"/>
  <c r="I387" i="2"/>
  <c r="E387" i="2"/>
  <c r="I386" i="2"/>
  <c r="E386" i="2"/>
  <c r="I385" i="2"/>
  <c r="E385" i="2"/>
  <c r="I384" i="2"/>
  <c r="E384" i="2"/>
  <c r="I383" i="2"/>
  <c r="E383" i="2"/>
  <c r="I382" i="2"/>
  <c r="E382" i="2"/>
  <c r="I381" i="2"/>
  <c r="E381" i="2"/>
  <c r="H380" i="2"/>
  <c r="G380" i="2"/>
  <c r="F380" i="2"/>
  <c r="F350" i="2" s="1"/>
  <c r="F349" i="2" s="1"/>
  <c r="D380" i="2"/>
  <c r="E380" i="2" s="1"/>
  <c r="C380" i="2"/>
  <c r="B380" i="2"/>
  <c r="E379" i="2"/>
  <c r="I378" i="2"/>
  <c r="E378" i="2"/>
  <c r="I377" i="2"/>
  <c r="E377" i="2"/>
  <c r="I376" i="2"/>
  <c r="E376" i="2"/>
  <c r="E375" i="2"/>
  <c r="E374" i="2"/>
  <c r="I373" i="2"/>
  <c r="E373" i="2"/>
  <c r="I372" i="2"/>
  <c r="E372" i="2"/>
  <c r="I371" i="2"/>
  <c r="E371" i="2"/>
  <c r="I370" i="2"/>
  <c r="E370" i="2"/>
  <c r="I369" i="2"/>
  <c r="E369" i="2"/>
  <c r="I368" i="2"/>
  <c r="E368" i="2"/>
  <c r="I367" i="2"/>
  <c r="E367" i="2"/>
  <c r="E366" i="2"/>
  <c r="I365" i="2"/>
  <c r="E365" i="2"/>
  <c r="I364" i="2"/>
  <c r="E364" i="2"/>
  <c r="I363" i="2"/>
  <c r="E363" i="2"/>
  <c r="I362" i="2"/>
  <c r="E362" i="2"/>
  <c r="I361" i="2"/>
  <c r="E361" i="2"/>
  <c r="I360" i="2"/>
  <c r="E360" i="2"/>
  <c r="I359" i="2"/>
  <c r="E359" i="2"/>
  <c r="I358" i="2"/>
  <c r="E358" i="2"/>
  <c r="I357" i="2"/>
  <c r="E357" i="2"/>
  <c r="I356" i="2"/>
  <c r="E356" i="2"/>
  <c r="I355" i="2"/>
  <c r="E355" i="2"/>
  <c r="I354" i="2"/>
  <c r="E354" i="2"/>
  <c r="I353" i="2"/>
  <c r="E353" i="2"/>
  <c r="I352" i="2"/>
  <c r="E352" i="2"/>
  <c r="H351" i="2"/>
  <c r="I351" i="2" s="1"/>
  <c r="G351" i="2"/>
  <c r="F351" i="2"/>
  <c r="D351" i="2"/>
  <c r="C351" i="2"/>
  <c r="C350" i="2" s="1"/>
  <c r="C349" i="2" s="1"/>
  <c r="B351" i="2"/>
  <c r="B350" i="2" s="1"/>
  <c r="B349" i="2" s="1"/>
  <c r="E463" i="2" l="1"/>
  <c r="E439" i="2"/>
  <c r="I463" i="2"/>
  <c r="I439" i="2"/>
  <c r="E462" i="2"/>
  <c r="H462" i="2"/>
  <c r="I462" i="2" s="1"/>
  <c r="D350" i="2"/>
  <c r="D349" i="2" s="1"/>
  <c r="E349" i="2" s="1"/>
  <c r="G350" i="2"/>
  <c r="G349" i="2" s="1"/>
  <c r="I380" i="2"/>
  <c r="E351" i="2"/>
  <c r="H350" i="2"/>
  <c r="I332" i="2"/>
  <c r="E332" i="2"/>
  <c r="E331" i="2"/>
  <c r="I330" i="2"/>
  <c r="I329" i="2"/>
  <c r="E329" i="2"/>
  <c r="I328" i="2"/>
  <c r="E328" i="2"/>
  <c r="I327" i="2"/>
  <c r="E327" i="2"/>
  <c r="I326" i="2"/>
  <c r="H326" i="2"/>
  <c r="G326" i="2"/>
  <c r="F326" i="2"/>
  <c r="D326" i="2"/>
  <c r="E326" i="2" s="1"/>
  <c r="C326" i="2"/>
  <c r="B326" i="2"/>
  <c r="I325" i="2"/>
  <c r="E325" i="2"/>
  <c r="I324" i="2"/>
  <c r="E324" i="2"/>
  <c r="I323" i="2"/>
  <c r="E323" i="2"/>
  <c r="I322" i="2"/>
  <c r="E322" i="2"/>
  <c r="I321" i="2"/>
  <c r="E321" i="2"/>
  <c r="I320" i="2"/>
  <c r="E320" i="2"/>
  <c r="I319" i="2"/>
  <c r="E319" i="2"/>
  <c r="E318" i="2"/>
  <c r="I317" i="2"/>
  <c r="E317" i="2"/>
  <c r="I316" i="2"/>
  <c r="E316" i="2"/>
  <c r="I315" i="2"/>
  <c r="E315" i="2"/>
  <c r="I314" i="2"/>
  <c r="E314" i="2"/>
  <c r="E313" i="2"/>
  <c r="I312" i="2"/>
  <c r="E312" i="2"/>
  <c r="I311" i="2"/>
  <c r="E311" i="2"/>
  <c r="I310" i="2"/>
  <c r="E310" i="2"/>
  <c r="I309" i="2"/>
  <c r="E309" i="2"/>
  <c r="I308" i="2"/>
  <c r="E308" i="2"/>
  <c r="I307" i="2"/>
  <c r="E307" i="2"/>
  <c r="I306" i="2"/>
  <c r="E306" i="2"/>
  <c r="I305" i="2"/>
  <c r="E305" i="2"/>
  <c r="I304" i="2"/>
  <c r="E304" i="2"/>
  <c r="I303" i="2"/>
  <c r="E303" i="2"/>
  <c r="I302" i="2"/>
  <c r="E302" i="2"/>
  <c r="I301" i="2"/>
  <c r="E301" i="2"/>
  <c r="I300" i="2"/>
  <c r="E300" i="2"/>
  <c r="I299" i="2"/>
  <c r="E299" i="2"/>
  <c r="I298" i="2"/>
  <c r="E298" i="2"/>
  <c r="I297" i="2"/>
  <c r="E297" i="2"/>
  <c r="I296" i="2"/>
  <c r="E296" i="2"/>
  <c r="I295" i="2"/>
  <c r="E295" i="2"/>
  <c r="I294" i="2"/>
  <c r="E294" i="2"/>
  <c r="I293" i="2"/>
  <c r="E293" i="2"/>
  <c r="I292" i="2"/>
  <c r="E292" i="2"/>
  <c r="I291" i="2"/>
  <c r="E291" i="2"/>
  <c r="I290" i="2"/>
  <c r="E290" i="2"/>
  <c r="I289" i="2"/>
  <c r="E289" i="2"/>
  <c r="E288" i="2"/>
  <c r="I287" i="2"/>
  <c r="E287" i="2"/>
  <c r="I286" i="2"/>
  <c r="E286" i="2"/>
  <c r="I285" i="2"/>
  <c r="E285" i="2"/>
  <c r="E284" i="2"/>
  <c r="I283" i="2"/>
  <c r="E283" i="2"/>
  <c r="I282" i="2"/>
  <c r="E282" i="2"/>
  <c r="I281" i="2"/>
  <c r="E281" i="2"/>
  <c r="I280" i="2"/>
  <c r="E280" i="2"/>
  <c r="I279" i="2"/>
  <c r="E279" i="2"/>
  <c r="I278" i="2"/>
  <c r="E278" i="2"/>
  <c r="I277" i="2"/>
  <c r="E277" i="2"/>
  <c r="I276" i="2"/>
  <c r="E276" i="2"/>
  <c r="E275" i="2"/>
  <c r="I274" i="2"/>
  <c r="E274" i="2"/>
  <c r="I273" i="2"/>
  <c r="E273" i="2"/>
  <c r="I272" i="2"/>
  <c r="E272" i="2"/>
  <c r="I271" i="2"/>
  <c r="E271" i="2"/>
  <c r="I270" i="2"/>
  <c r="E270" i="2"/>
  <c r="I269" i="2"/>
  <c r="E269" i="2"/>
  <c r="I268" i="2"/>
  <c r="E268" i="2"/>
  <c r="H267" i="2"/>
  <c r="G267" i="2"/>
  <c r="G237" i="2" s="1"/>
  <c r="G236" i="2" s="1"/>
  <c r="F267" i="2"/>
  <c r="D267" i="2"/>
  <c r="C267" i="2"/>
  <c r="B267" i="2"/>
  <c r="E266" i="2"/>
  <c r="I265" i="2"/>
  <c r="E265" i="2"/>
  <c r="I264" i="2"/>
  <c r="E264" i="2"/>
  <c r="I263" i="2"/>
  <c r="E263" i="2"/>
  <c r="E262" i="2"/>
  <c r="E261" i="2"/>
  <c r="I260" i="2"/>
  <c r="E260" i="2"/>
  <c r="I259" i="2"/>
  <c r="E259" i="2"/>
  <c r="I258" i="2"/>
  <c r="E258" i="2"/>
  <c r="I257" i="2"/>
  <c r="E257" i="2"/>
  <c r="I256" i="2"/>
  <c r="E256" i="2"/>
  <c r="I255" i="2"/>
  <c r="E255" i="2"/>
  <c r="I254" i="2"/>
  <c r="E254" i="2"/>
  <c r="E253" i="2"/>
  <c r="I252" i="2"/>
  <c r="E252" i="2"/>
  <c r="I251" i="2"/>
  <c r="E251" i="2"/>
  <c r="I250" i="2"/>
  <c r="E250" i="2"/>
  <c r="I249" i="2"/>
  <c r="E249" i="2"/>
  <c r="I248" i="2"/>
  <c r="E248" i="2"/>
  <c r="I247" i="2"/>
  <c r="E247" i="2"/>
  <c r="I246" i="2"/>
  <c r="E246" i="2"/>
  <c r="I245" i="2"/>
  <c r="E245" i="2"/>
  <c r="I244" i="2"/>
  <c r="E244" i="2"/>
  <c r="I243" i="2"/>
  <c r="E243" i="2"/>
  <c r="I242" i="2"/>
  <c r="E242" i="2"/>
  <c r="I241" i="2"/>
  <c r="E241" i="2"/>
  <c r="I240" i="2"/>
  <c r="E240" i="2"/>
  <c r="I239" i="2"/>
  <c r="E239" i="2"/>
  <c r="H238" i="2"/>
  <c r="G238" i="2"/>
  <c r="F238" i="2"/>
  <c r="D238" i="2"/>
  <c r="D237" i="2" s="1"/>
  <c r="C238" i="2"/>
  <c r="C237" i="2" s="1"/>
  <c r="C236" i="2" s="1"/>
  <c r="B238" i="2"/>
  <c r="B237" i="2"/>
  <c r="B236" i="2" s="1"/>
  <c r="E350" i="2" l="1"/>
  <c r="I350" i="2"/>
  <c r="H349" i="2"/>
  <c r="I349" i="2" s="1"/>
  <c r="H237" i="2"/>
  <c r="H236" i="2" s="1"/>
  <c r="I236" i="2" s="1"/>
  <c r="I267" i="2"/>
  <c r="F237" i="2"/>
  <c r="F236" i="2" s="1"/>
  <c r="E267" i="2"/>
  <c r="I237" i="2"/>
  <c r="E237" i="2"/>
  <c r="D236" i="2"/>
  <c r="E236" i="2" s="1"/>
  <c r="I238" i="2"/>
  <c r="E238" i="2"/>
  <c r="I219" i="2" l="1"/>
  <c r="E219" i="2"/>
  <c r="E218" i="2"/>
  <c r="I217" i="2"/>
  <c r="I216" i="2"/>
  <c r="E216" i="2"/>
  <c r="I215" i="2"/>
  <c r="E215" i="2"/>
  <c r="I214" i="2"/>
  <c r="E214" i="2"/>
  <c r="H213" i="2"/>
  <c r="G213" i="2"/>
  <c r="F213" i="2"/>
  <c r="D213" i="2"/>
  <c r="C213" i="2"/>
  <c r="B213" i="2"/>
  <c r="I212" i="2"/>
  <c r="E212" i="2"/>
  <c r="I211" i="2"/>
  <c r="E211" i="2"/>
  <c r="I210" i="2"/>
  <c r="E210" i="2"/>
  <c r="I209" i="2"/>
  <c r="E209" i="2"/>
  <c r="I208" i="2"/>
  <c r="E208" i="2"/>
  <c r="I207" i="2"/>
  <c r="E207" i="2"/>
  <c r="I206" i="2"/>
  <c r="E206" i="2"/>
  <c r="E205" i="2"/>
  <c r="I204" i="2"/>
  <c r="E204" i="2"/>
  <c r="I203" i="2"/>
  <c r="E203" i="2"/>
  <c r="I202" i="2"/>
  <c r="E202" i="2"/>
  <c r="I201" i="2"/>
  <c r="E201" i="2"/>
  <c r="E200" i="2"/>
  <c r="I199" i="2"/>
  <c r="E199" i="2"/>
  <c r="I198" i="2"/>
  <c r="E198" i="2"/>
  <c r="I197" i="2"/>
  <c r="E197" i="2"/>
  <c r="I196" i="2"/>
  <c r="E196" i="2"/>
  <c r="I195" i="2"/>
  <c r="E195" i="2"/>
  <c r="I194" i="2"/>
  <c r="E194" i="2"/>
  <c r="I193" i="2"/>
  <c r="E193" i="2"/>
  <c r="I192" i="2"/>
  <c r="E192" i="2"/>
  <c r="I191" i="2"/>
  <c r="E191" i="2"/>
  <c r="I190" i="2"/>
  <c r="E190" i="2"/>
  <c r="I189" i="2"/>
  <c r="E189" i="2"/>
  <c r="I188" i="2"/>
  <c r="E188" i="2"/>
  <c r="I187" i="2"/>
  <c r="E187" i="2"/>
  <c r="I186" i="2"/>
  <c r="E186" i="2"/>
  <c r="I185" i="2"/>
  <c r="E185" i="2"/>
  <c r="I184" i="2"/>
  <c r="E184" i="2"/>
  <c r="I183" i="2"/>
  <c r="E183" i="2"/>
  <c r="I182" i="2"/>
  <c r="E182" i="2"/>
  <c r="I181" i="2"/>
  <c r="E181" i="2"/>
  <c r="I180" i="2"/>
  <c r="E180" i="2"/>
  <c r="I179" i="2"/>
  <c r="E179" i="2"/>
  <c r="I178" i="2"/>
  <c r="E178" i="2"/>
  <c r="I177" i="2"/>
  <c r="E177" i="2"/>
  <c r="I176" i="2"/>
  <c r="E176" i="2"/>
  <c r="E175" i="2"/>
  <c r="I174" i="2"/>
  <c r="E174" i="2"/>
  <c r="I173" i="2"/>
  <c r="E173" i="2"/>
  <c r="I172" i="2"/>
  <c r="E172" i="2"/>
  <c r="E171" i="2"/>
  <c r="I170" i="2"/>
  <c r="E170" i="2"/>
  <c r="I169" i="2"/>
  <c r="E169" i="2"/>
  <c r="I168" i="2"/>
  <c r="E168" i="2"/>
  <c r="I167" i="2"/>
  <c r="E167" i="2"/>
  <c r="I166" i="2"/>
  <c r="E166" i="2"/>
  <c r="I165" i="2"/>
  <c r="E165" i="2"/>
  <c r="I164" i="2"/>
  <c r="E164" i="2"/>
  <c r="I163" i="2"/>
  <c r="E163" i="2"/>
  <c r="E162" i="2"/>
  <c r="I161" i="2"/>
  <c r="E161" i="2"/>
  <c r="I160" i="2"/>
  <c r="E160" i="2"/>
  <c r="I159" i="2"/>
  <c r="E159" i="2"/>
  <c r="I158" i="2"/>
  <c r="E158" i="2"/>
  <c r="I157" i="2"/>
  <c r="E157" i="2"/>
  <c r="I156" i="2"/>
  <c r="E156" i="2"/>
  <c r="I155" i="2"/>
  <c r="E155" i="2"/>
  <c r="H154" i="2"/>
  <c r="G154" i="2"/>
  <c r="F154" i="2"/>
  <c r="D154" i="2"/>
  <c r="C154" i="2"/>
  <c r="B154" i="2"/>
  <c r="E153" i="2"/>
  <c r="I152" i="2"/>
  <c r="E152" i="2"/>
  <c r="I151" i="2"/>
  <c r="E151" i="2"/>
  <c r="I150" i="2"/>
  <c r="E150" i="2"/>
  <c r="E149" i="2"/>
  <c r="E148" i="2"/>
  <c r="I147" i="2"/>
  <c r="E147" i="2"/>
  <c r="I146" i="2"/>
  <c r="E146" i="2"/>
  <c r="I145" i="2"/>
  <c r="E145" i="2"/>
  <c r="I144" i="2"/>
  <c r="E144" i="2"/>
  <c r="I143" i="2"/>
  <c r="E143" i="2"/>
  <c r="I142" i="2"/>
  <c r="E142" i="2"/>
  <c r="I141" i="2"/>
  <c r="E141" i="2"/>
  <c r="E140" i="2"/>
  <c r="I139" i="2"/>
  <c r="E139" i="2"/>
  <c r="I138" i="2"/>
  <c r="E138" i="2"/>
  <c r="I137" i="2"/>
  <c r="E137" i="2"/>
  <c r="I136" i="2"/>
  <c r="E136" i="2"/>
  <c r="I135" i="2"/>
  <c r="E135" i="2"/>
  <c r="I134" i="2"/>
  <c r="E134" i="2"/>
  <c r="I133" i="2"/>
  <c r="E133" i="2"/>
  <c r="I132" i="2"/>
  <c r="E132" i="2"/>
  <c r="I131" i="2"/>
  <c r="E131" i="2"/>
  <c r="I130" i="2"/>
  <c r="E130" i="2"/>
  <c r="I129" i="2"/>
  <c r="E129" i="2"/>
  <c r="I128" i="2"/>
  <c r="E128" i="2"/>
  <c r="I127" i="2"/>
  <c r="E127" i="2"/>
  <c r="I126" i="2"/>
  <c r="E126" i="2"/>
  <c r="H125" i="2"/>
  <c r="G125" i="2"/>
  <c r="G124" i="2" s="1"/>
  <c r="F125" i="2"/>
  <c r="D125" i="2"/>
  <c r="C125" i="2"/>
  <c r="C124" i="2" s="1"/>
  <c r="B125" i="2"/>
  <c r="B124" i="2" s="1"/>
  <c r="B123" i="2" s="1"/>
  <c r="C123" i="2" l="1"/>
  <c r="F124" i="2"/>
  <c r="I213" i="2"/>
  <c r="F123" i="2"/>
  <c r="G123" i="2"/>
  <c r="E213" i="2"/>
  <c r="I154" i="2"/>
  <c r="E154" i="2"/>
  <c r="D124" i="2"/>
  <c r="E124" i="2" s="1"/>
  <c r="I125" i="2"/>
  <c r="E125" i="2"/>
  <c r="H124" i="2"/>
  <c r="H123" i="2" s="1"/>
  <c r="I123" i="2" s="1"/>
  <c r="I98" i="2"/>
  <c r="I88" i="2"/>
  <c r="I23" i="2"/>
  <c r="I29" i="2"/>
  <c r="D66" i="9"/>
  <c r="C66" i="9"/>
  <c r="B66" i="9"/>
  <c r="G89" i="9"/>
  <c r="F89" i="9"/>
  <c r="E89" i="9"/>
  <c r="G66" i="9"/>
  <c r="F66" i="9"/>
  <c r="E66" i="9"/>
  <c r="G46" i="9"/>
  <c r="F46" i="9"/>
  <c r="E46" i="9"/>
  <c r="G14" i="9"/>
  <c r="F14" i="9"/>
  <c r="E14" i="9"/>
  <c r="G20" i="9"/>
  <c r="F20" i="9"/>
  <c r="E20" i="9"/>
  <c r="D123" i="2" l="1"/>
  <c r="E123" i="2" s="1"/>
  <c r="I124" i="2"/>
  <c r="I75" i="2"/>
  <c r="E75" i="2"/>
  <c r="E35" i="2"/>
  <c r="I55" i="2" l="1"/>
  <c r="I90" i="2" l="1"/>
  <c r="I89" i="2"/>
  <c r="G52" i="9"/>
  <c r="F52" i="9"/>
  <c r="E52" i="9"/>
  <c r="G95" i="9"/>
  <c r="F95" i="9"/>
  <c r="E95" i="9"/>
  <c r="D69" i="9" l="1"/>
  <c r="C69" i="9"/>
  <c r="B69" i="9"/>
  <c r="G69" i="9"/>
  <c r="F69" i="9"/>
  <c r="E69" i="9"/>
  <c r="G57" i="9"/>
  <c r="F57" i="9"/>
  <c r="E57" i="9"/>
  <c r="F21" i="9" l="1"/>
  <c r="G21" i="9"/>
  <c r="E21" i="9"/>
  <c r="C21" i="9"/>
  <c r="D21" i="9"/>
  <c r="B21" i="9"/>
  <c r="G97" i="9"/>
  <c r="F97" i="9"/>
  <c r="E97" i="9"/>
  <c r="D97" i="9"/>
  <c r="C97" i="9"/>
  <c r="B97" i="9"/>
  <c r="D96" i="9"/>
  <c r="C96" i="9"/>
  <c r="B96" i="9"/>
  <c r="G94" i="9"/>
  <c r="F94" i="9"/>
  <c r="E94" i="9"/>
  <c r="D94" i="9"/>
  <c r="C94" i="9"/>
  <c r="B94" i="9"/>
  <c r="G93" i="9"/>
  <c r="F93" i="9"/>
  <c r="E93" i="9"/>
  <c r="D93" i="9"/>
  <c r="C93" i="9"/>
  <c r="B93" i="9"/>
  <c r="G92" i="9"/>
  <c r="F92" i="9"/>
  <c r="E92" i="9"/>
  <c r="D92" i="9"/>
  <c r="C92" i="9"/>
  <c r="B92" i="9"/>
  <c r="G90" i="9"/>
  <c r="F90" i="9"/>
  <c r="E90" i="9"/>
  <c r="D90" i="9"/>
  <c r="C90" i="9"/>
  <c r="B90" i="9"/>
  <c r="D89" i="9"/>
  <c r="C89" i="9"/>
  <c r="B89" i="9"/>
  <c r="G88" i="9"/>
  <c r="F88" i="9"/>
  <c r="E88" i="9"/>
  <c r="D88" i="9"/>
  <c r="C88" i="9"/>
  <c r="B88" i="9"/>
  <c r="G87" i="9"/>
  <c r="F87" i="9"/>
  <c r="E87" i="9"/>
  <c r="D87" i="9"/>
  <c r="C87" i="9"/>
  <c r="B87" i="9"/>
  <c r="G86" i="9"/>
  <c r="F86" i="9"/>
  <c r="E86" i="9"/>
  <c r="D86" i="9"/>
  <c r="C86" i="9"/>
  <c r="B86" i="9"/>
  <c r="G85" i="9"/>
  <c r="F85" i="9"/>
  <c r="E85" i="9"/>
  <c r="D85" i="9"/>
  <c r="C85" i="9"/>
  <c r="B85" i="9"/>
  <c r="G84" i="9"/>
  <c r="F84" i="9"/>
  <c r="E84" i="9"/>
  <c r="D84" i="9"/>
  <c r="C84" i="9"/>
  <c r="B84" i="9"/>
  <c r="D83" i="9"/>
  <c r="C83" i="9"/>
  <c r="B83" i="9"/>
  <c r="G82" i="9"/>
  <c r="F82" i="9"/>
  <c r="E82" i="9"/>
  <c r="D82" i="9"/>
  <c r="C82" i="9"/>
  <c r="B82" i="9"/>
  <c r="G81" i="9"/>
  <c r="F81" i="9"/>
  <c r="E81" i="9"/>
  <c r="D81" i="9"/>
  <c r="C81" i="9"/>
  <c r="B81" i="9"/>
  <c r="G80" i="9"/>
  <c r="F80" i="9"/>
  <c r="E80" i="9"/>
  <c r="D80" i="9"/>
  <c r="C80" i="9"/>
  <c r="B80" i="9"/>
  <c r="G79" i="9"/>
  <c r="F79" i="9"/>
  <c r="E79" i="9"/>
  <c r="D79" i="9"/>
  <c r="C79" i="9"/>
  <c r="B79" i="9"/>
  <c r="D78" i="9"/>
  <c r="C78" i="9"/>
  <c r="B78" i="9"/>
  <c r="G77" i="9"/>
  <c r="F77" i="9"/>
  <c r="E77" i="9"/>
  <c r="D77" i="9"/>
  <c r="C77" i="9"/>
  <c r="B77" i="9"/>
  <c r="G76" i="9"/>
  <c r="F76" i="9"/>
  <c r="E76" i="9"/>
  <c r="D76" i="9"/>
  <c r="C76" i="9"/>
  <c r="B76" i="9"/>
  <c r="G75" i="9"/>
  <c r="F75" i="9"/>
  <c r="E75" i="9"/>
  <c r="D75" i="9"/>
  <c r="C75" i="9"/>
  <c r="B75" i="9"/>
  <c r="G74" i="9"/>
  <c r="F74" i="9"/>
  <c r="E74" i="9"/>
  <c r="D74" i="9"/>
  <c r="C74" i="9"/>
  <c r="B74" i="9"/>
  <c r="G73" i="9"/>
  <c r="F73" i="9"/>
  <c r="E73" i="9"/>
  <c r="D73" i="9"/>
  <c r="C73" i="9"/>
  <c r="B73" i="9"/>
  <c r="G72" i="9"/>
  <c r="F72" i="9"/>
  <c r="E72" i="9"/>
  <c r="D72" i="9"/>
  <c r="C72" i="9"/>
  <c r="B72" i="9"/>
  <c r="G71" i="9"/>
  <c r="F71" i="9"/>
  <c r="E71" i="9"/>
  <c r="D71" i="9"/>
  <c r="C71" i="9"/>
  <c r="B71" i="9"/>
  <c r="G70" i="9"/>
  <c r="F70" i="9"/>
  <c r="E70" i="9"/>
  <c r="D70" i="9"/>
  <c r="C70" i="9"/>
  <c r="B70" i="9"/>
  <c r="G68" i="9"/>
  <c r="F68" i="9"/>
  <c r="E68" i="9"/>
  <c r="D68" i="9"/>
  <c r="C68" i="9"/>
  <c r="B68" i="9"/>
  <c r="G67" i="9"/>
  <c r="F67" i="9"/>
  <c r="E67" i="9"/>
  <c r="D67" i="9"/>
  <c r="C67" i="9"/>
  <c r="B67" i="9"/>
  <c r="G65" i="9"/>
  <c r="F65" i="9"/>
  <c r="E65" i="9"/>
  <c r="D65" i="9"/>
  <c r="C65" i="9"/>
  <c r="B65" i="9"/>
  <c r="G64" i="9"/>
  <c r="F64" i="9"/>
  <c r="E64" i="9"/>
  <c r="D64" i="9"/>
  <c r="C64" i="9"/>
  <c r="B64" i="9"/>
  <c r="G63" i="9"/>
  <c r="F63" i="9"/>
  <c r="E63" i="9"/>
  <c r="D63" i="9"/>
  <c r="C63" i="9"/>
  <c r="B63" i="9"/>
  <c r="G62" i="9"/>
  <c r="F62" i="9"/>
  <c r="E62" i="9"/>
  <c r="D62" i="9"/>
  <c r="C62" i="9"/>
  <c r="B62" i="9"/>
  <c r="G61" i="9"/>
  <c r="F61" i="9"/>
  <c r="E61" i="9"/>
  <c r="D61" i="9"/>
  <c r="C61" i="9"/>
  <c r="B61" i="9"/>
  <c r="G60" i="9"/>
  <c r="F60" i="9"/>
  <c r="E60" i="9"/>
  <c r="D60" i="9"/>
  <c r="C60" i="9"/>
  <c r="B60" i="9"/>
  <c r="G59" i="9"/>
  <c r="F59" i="9"/>
  <c r="E59" i="9"/>
  <c r="D59" i="9"/>
  <c r="C59" i="9"/>
  <c r="B59" i="9"/>
  <c r="G58" i="9"/>
  <c r="F58" i="9"/>
  <c r="E58" i="9"/>
  <c r="D58" i="9"/>
  <c r="C58" i="9"/>
  <c r="B58" i="9"/>
  <c r="D57" i="9"/>
  <c r="C57" i="9"/>
  <c r="B57" i="9"/>
  <c r="G56" i="9"/>
  <c r="F56" i="9"/>
  <c r="E56" i="9"/>
  <c r="D56" i="9"/>
  <c r="C56" i="9"/>
  <c r="B56" i="9"/>
  <c r="G55" i="9"/>
  <c r="F55" i="9"/>
  <c r="E55" i="9"/>
  <c r="D55" i="9"/>
  <c r="C55" i="9"/>
  <c r="B55" i="9"/>
  <c r="G54" i="9"/>
  <c r="F54" i="9"/>
  <c r="E54" i="9"/>
  <c r="D54" i="9"/>
  <c r="C54" i="9"/>
  <c r="B54" i="9"/>
  <c r="D53" i="9"/>
  <c r="C53" i="9"/>
  <c r="B53" i="9"/>
  <c r="D52" i="9"/>
  <c r="C52" i="9"/>
  <c r="B52" i="9"/>
  <c r="G51" i="9"/>
  <c r="F51" i="9"/>
  <c r="E51" i="9"/>
  <c r="D51" i="9"/>
  <c r="C51" i="9"/>
  <c r="B51" i="9"/>
  <c r="G50" i="9"/>
  <c r="F50" i="9"/>
  <c r="E50" i="9"/>
  <c r="D50" i="9"/>
  <c r="C50" i="9"/>
  <c r="B50" i="9"/>
  <c r="D49" i="9"/>
  <c r="C49" i="9"/>
  <c r="B49" i="9"/>
  <c r="G48" i="9"/>
  <c r="F48" i="9"/>
  <c r="E48" i="9"/>
  <c r="D48" i="9"/>
  <c r="C48" i="9"/>
  <c r="B48" i="9"/>
  <c r="G47" i="9"/>
  <c r="F47" i="9"/>
  <c r="E47" i="9"/>
  <c r="D47" i="9"/>
  <c r="C47" i="9"/>
  <c r="B47" i="9"/>
  <c r="D46" i="9"/>
  <c r="C46" i="9"/>
  <c r="B46" i="9"/>
  <c r="G45" i="9"/>
  <c r="F45" i="9"/>
  <c r="E45" i="9"/>
  <c r="D45" i="9"/>
  <c r="C45" i="9"/>
  <c r="B45" i="9"/>
  <c r="G44" i="9"/>
  <c r="F44" i="9"/>
  <c r="E44" i="9"/>
  <c r="D44" i="9"/>
  <c r="C44" i="9"/>
  <c r="B44" i="9"/>
  <c r="G43" i="9"/>
  <c r="F43" i="9"/>
  <c r="E43" i="9"/>
  <c r="D43" i="9"/>
  <c r="C43" i="9"/>
  <c r="B43" i="9"/>
  <c r="G42" i="9"/>
  <c r="F42" i="9"/>
  <c r="E42" i="9"/>
  <c r="D42" i="9"/>
  <c r="C42" i="9"/>
  <c r="B42" i="9"/>
  <c r="G41" i="9"/>
  <c r="F41" i="9"/>
  <c r="E41" i="9"/>
  <c r="D41" i="9"/>
  <c r="C41" i="9"/>
  <c r="B41" i="9"/>
  <c r="D40" i="9"/>
  <c r="C40" i="9"/>
  <c r="B40" i="9"/>
  <c r="G39" i="9"/>
  <c r="F39" i="9"/>
  <c r="E39" i="9"/>
  <c r="D39" i="9"/>
  <c r="C39" i="9"/>
  <c r="B39" i="9"/>
  <c r="G38" i="9"/>
  <c r="F38" i="9"/>
  <c r="E38" i="9"/>
  <c r="D38" i="9"/>
  <c r="C38" i="9"/>
  <c r="B38" i="9"/>
  <c r="G37" i="9"/>
  <c r="F37" i="9"/>
  <c r="E37" i="9"/>
  <c r="D37" i="9"/>
  <c r="C37" i="9"/>
  <c r="B37" i="9"/>
  <c r="G36" i="9"/>
  <c r="F36" i="9"/>
  <c r="E36" i="9"/>
  <c r="D36" i="9"/>
  <c r="C36" i="9"/>
  <c r="B36" i="9"/>
  <c r="G35" i="9"/>
  <c r="F35" i="9"/>
  <c r="E35" i="9"/>
  <c r="D35" i="9"/>
  <c r="C35" i="9"/>
  <c r="B35" i="9"/>
  <c r="G34" i="9"/>
  <c r="F34" i="9"/>
  <c r="E34" i="9"/>
  <c r="D34" i="9"/>
  <c r="C34" i="9"/>
  <c r="B34" i="9"/>
  <c r="G33" i="9"/>
  <c r="F33" i="9"/>
  <c r="E33" i="9"/>
  <c r="D33" i="9"/>
  <c r="C33" i="9"/>
  <c r="B33" i="9"/>
  <c r="D31" i="9"/>
  <c r="C31" i="9"/>
  <c r="B31" i="9"/>
  <c r="G30" i="9"/>
  <c r="F30" i="9"/>
  <c r="E30" i="9"/>
  <c r="D30" i="9"/>
  <c r="C30" i="9"/>
  <c r="B30" i="9"/>
  <c r="G29" i="9"/>
  <c r="F29" i="9"/>
  <c r="E29" i="9"/>
  <c r="D29" i="9"/>
  <c r="C29" i="9"/>
  <c r="B29" i="9"/>
  <c r="G28" i="9"/>
  <c r="F28" i="9"/>
  <c r="E28" i="9"/>
  <c r="D28" i="9"/>
  <c r="C28" i="9"/>
  <c r="B28" i="9"/>
  <c r="D27" i="9"/>
  <c r="C27" i="9"/>
  <c r="B27" i="9"/>
  <c r="G25" i="9"/>
  <c r="F25" i="9"/>
  <c r="E25" i="9"/>
  <c r="D25" i="9"/>
  <c r="C25" i="9"/>
  <c r="B25" i="9"/>
  <c r="G24" i="9"/>
  <c r="F24" i="9"/>
  <c r="E24" i="9"/>
  <c r="D24" i="9"/>
  <c r="C24" i="9"/>
  <c r="B24" i="9"/>
  <c r="G23" i="9"/>
  <c r="F23" i="9"/>
  <c r="E23" i="9"/>
  <c r="D23" i="9"/>
  <c r="C23" i="9"/>
  <c r="B23" i="9"/>
  <c r="G22" i="9"/>
  <c r="F22" i="9"/>
  <c r="E22" i="9"/>
  <c r="D22" i="9"/>
  <c r="C22" i="9"/>
  <c r="B22" i="9"/>
  <c r="D20" i="9"/>
  <c r="C20" i="9"/>
  <c r="B20" i="9"/>
  <c r="G19" i="9"/>
  <c r="F19" i="9"/>
  <c r="E19" i="9"/>
  <c r="D19" i="9"/>
  <c r="C19" i="9"/>
  <c r="B19" i="9"/>
  <c r="D18" i="9"/>
  <c r="C18" i="9"/>
  <c r="B18" i="9"/>
  <c r="G17" i="9"/>
  <c r="F17" i="9"/>
  <c r="E17" i="9"/>
  <c r="D17" i="9"/>
  <c r="C17" i="9"/>
  <c r="B17" i="9"/>
  <c r="G16" i="9"/>
  <c r="F16" i="9"/>
  <c r="E16" i="9"/>
  <c r="D16" i="9"/>
  <c r="C16" i="9"/>
  <c r="B16" i="9"/>
  <c r="G15" i="9"/>
  <c r="F15" i="9"/>
  <c r="E15" i="9"/>
  <c r="D15" i="9"/>
  <c r="C15" i="9"/>
  <c r="B15" i="9"/>
  <c r="D14" i="9"/>
  <c r="C14" i="9"/>
  <c r="B14" i="9"/>
  <c r="G13" i="9"/>
  <c r="F13" i="9"/>
  <c r="E13" i="9"/>
  <c r="D13" i="9"/>
  <c r="C13" i="9"/>
  <c r="B13" i="9"/>
  <c r="G12" i="9"/>
  <c r="F12" i="9"/>
  <c r="E12" i="9"/>
  <c r="D12" i="9"/>
  <c r="C12" i="9"/>
  <c r="B12" i="9"/>
  <c r="G11" i="9"/>
  <c r="F11" i="9"/>
  <c r="E11" i="9"/>
  <c r="D11" i="9"/>
  <c r="C11" i="9"/>
  <c r="B11" i="9"/>
  <c r="G10" i="9"/>
  <c r="F10" i="9"/>
  <c r="E10" i="9"/>
  <c r="D10" i="9"/>
  <c r="C10" i="9"/>
  <c r="B10" i="9"/>
  <c r="G9" i="9"/>
  <c r="F9" i="9"/>
  <c r="E9" i="9"/>
  <c r="D9" i="9"/>
  <c r="C9" i="9"/>
  <c r="B9" i="9"/>
  <c r="G8" i="9"/>
  <c r="F8" i="9"/>
  <c r="E8" i="9"/>
  <c r="D8" i="9"/>
  <c r="C8" i="9"/>
  <c r="B8" i="9"/>
  <c r="G7" i="9"/>
  <c r="F7" i="9"/>
  <c r="E7" i="9"/>
  <c r="D7" i="9"/>
  <c r="C7" i="9"/>
  <c r="B7" i="9"/>
  <c r="G6" i="9"/>
  <c r="F6" i="9"/>
  <c r="E6" i="9"/>
  <c r="D6" i="9"/>
  <c r="C6" i="9"/>
  <c r="B6" i="9"/>
  <c r="G5" i="9"/>
  <c r="F5" i="9"/>
  <c r="E5" i="9"/>
  <c r="D5" i="9"/>
  <c r="C5" i="9"/>
  <c r="B5" i="9"/>
  <c r="G4" i="9"/>
  <c r="F4" i="9"/>
  <c r="E4" i="9"/>
  <c r="D4" i="9"/>
  <c r="C4" i="9"/>
  <c r="B4" i="9"/>
  <c r="D91" i="9" l="1"/>
  <c r="C91" i="9"/>
  <c r="F91" i="9"/>
  <c r="B91" i="9"/>
  <c r="F3" i="9"/>
  <c r="D3" i="9"/>
  <c r="B32" i="9"/>
  <c r="G32" i="9"/>
  <c r="E32" i="9"/>
  <c r="E3" i="9"/>
  <c r="F32" i="9"/>
  <c r="C32" i="9"/>
  <c r="G91" i="9"/>
  <c r="C3" i="9"/>
  <c r="D32" i="9"/>
  <c r="E91" i="9"/>
  <c r="G3" i="9"/>
  <c r="B3" i="9"/>
  <c r="I59" i="2" l="1"/>
  <c r="E59" i="2"/>
  <c r="I106" i="2" l="1"/>
  <c r="E106" i="2"/>
  <c r="E105" i="2"/>
  <c r="I104" i="2"/>
  <c r="I103" i="2"/>
  <c r="E103" i="2"/>
  <c r="I102" i="2"/>
  <c r="E102" i="2"/>
  <c r="I101" i="2"/>
  <c r="E101" i="2"/>
  <c r="H100" i="2"/>
  <c r="G100" i="2"/>
  <c r="F100" i="2"/>
  <c r="D100" i="2"/>
  <c r="C100" i="2"/>
  <c r="B100" i="2"/>
  <c r="I99" i="2"/>
  <c r="E99" i="2"/>
  <c r="E98" i="2"/>
  <c r="I97" i="2"/>
  <c r="E97" i="2"/>
  <c r="I96" i="2"/>
  <c r="E96" i="2"/>
  <c r="I95" i="2"/>
  <c r="E95" i="2"/>
  <c r="I94" i="2"/>
  <c r="E94" i="2"/>
  <c r="I93" i="2"/>
  <c r="E93" i="2"/>
  <c r="E92" i="2"/>
  <c r="I91" i="2"/>
  <c r="E91" i="2"/>
  <c r="E90" i="2"/>
  <c r="E89" i="2"/>
  <c r="E88" i="2"/>
  <c r="E87" i="2"/>
  <c r="I86" i="2"/>
  <c r="E86" i="2"/>
  <c r="I85" i="2"/>
  <c r="E85" i="2"/>
  <c r="I84" i="2"/>
  <c r="E84" i="2"/>
  <c r="I83" i="2"/>
  <c r="E83" i="2"/>
  <c r="I82" i="2"/>
  <c r="E82" i="2"/>
  <c r="I81" i="2"/>
  <c r="E81" i="2"/>
  <c r="I80" i="2"/>
  <c r="E80" i="2"/>
  <c r="I79" i="2"/>
  <c r="E79" i="2"/>
  <c r="I78" i="2"/>
  <c r="E78" i="2"/>
  <c r="I77" i="2"/>
  <c r="E77" i="2"/>
  <c r="I76" i="2"/>
  <c r="E76" i="2"/>
  <c r="I74" i="2"/>
  <c r="E74" i="2"/>
  <c r="I73" i="2"/>
  <c r="E73" i="2"/>
  <c r="I72" i="2"/>
  <c r="E72" i="2"/>
  <c r="I71" i="2"/>
  <c r="E71" i="2"/>
  <c r="I70" i="2"/>
  <c r="E70" i="2"/>
  <c r="I69" i="2"/>
  <c r="E69" i="2"/>
  <c r="I68" i="2"/>
  <c r="E68" i="2"/>
  <c r="I67" i="2"/>
  <c r="E67" i="2"/>
  <c r="I66" i="2"/>
  <c r="E66" i="2"/>
  <c r="I65" i="2"/>
  <c r="E65" i="2"/>
  <c r="I64" i="2"/>
  <c r="E64" i="2"/>
  <c r="I63" i="2"/>
  <c r="E63" i="2"/>
  <c r="E62" i="2"/>
  <c r="I61" i="2"/>
  <c r="E61" i="2"/>
  <c r="I60" i="2"/>
  <c r="E60" i="2"/>
  <c r="E58" i="2"/>
  <c r="I57" i="2"/>
  <c r="E57" i="2"/>
  <c r="I56" i="2"/>
  <c r="E56" i="2"/>
  <c r="E55" i="2"/>
  <c r="I54" i="2"/>
  <c r="E54" i="2"/>
  <c r="I53" i="2"/>
  <c r="E53" i="2"/>
  <c r="I52" i="2"/>
  <c r="E52" i="2"/>
  <c r="I51" i="2"/>
  <c r="E51" i="2"/>
  <c r="I50" i="2"/>
  <c r="E50" i="2"/>
  <c r="E49" i="2"/>
  <c r="I48" i="2"/>
  <c r="E48" i="2"/>
  <c r="I47" i="2"/>
  <c r="E47" i="2"/>
  <c r="I46" i="2"/>
  <c r="E46" i="2"/>
  <c r="I45" i="2"/>
  <c r="E45" i="2"/>
  <c r="I44" i="2"/>
  <c r="E44" i="2"/>
  <c r="I43" i="2"/>
  <c r="E43" i="2"/>
  <c r="I42" i="2"/>
  <c r="E42" i="2"/>
  <c r="H41" i="2"/>
  <c r="G41" i="2"/>
  <c r="F41" i="2"/>
  <c r="D41" i="2"/>
  <c r="C41" i="2"/>
  <c r="B41" i="2"/>
  <c r="E40" i="2"/>
  <c r="I39" i="2"/>
  <c r="E39" i="2"/>
  <c r="I38" i="2"/>
  <c r="E38" i="2"/>
  <c r="I37" i="2"/>
  <c r="E37" i="2"/>
  <c r="E36" i="2"/>
  <c r="I34" i="2"/>
  <c r="E34" i="2"/>
  <c r="I33" i="2"/>
  <c r="E33" i="2"/>
  <c r="I32" i="2"/>
  <c r="E32" i="2"/>
  <c r="I31" i="2"/>
  <c r="E31" i="2"/>
  <c r="I30" i="2"/>
  <c r="E30" i="2"/>
  <c r="E29" i="2"/>
  <c r="I28" i="2"/>
  <c r="E28" i="2"/>
  <c r="E27" i="2"/>
  <c r="I26" i="2"/>
  <c r="E26" i="2"/>
  <c r="I25" i="2"/>
  <c r="E25" i="2"/>
  <c r="I24" i="2"/>
  <c r="E24" i="2"/>
  <c r="E23" i="2"/>
  <c r="I22" i="2"/>
  <c r="E22" i="2"/>
  <c r="I21" i="2"/>
  <c r="E21" i="2"/>
  <c r="I20" i="2"/>
  <c r="E20" i="2"/>
  <c r="I19" i="2"/>
  <c r="E19" i="2"/>
  <c r="I18" i="2"/>
  <c r="E18" i="2"/>
  <c r="I17" i="2"/>
  <c r="E17" i="2"/>
  <c r="I16" i="2"/>
  <c r="E16" i="2"/>
  <c r="I15" i="2"/>
  <c r="E15" i="2"/>
  <c r="I14" i="2"/>
  <c r="E14" i="2"/>
  <c r="I13" i="2"/>
  <c r="E13" i="2"/>
  <c r="H12" i="2"/>
  <c r="G12" i="2"/>
  <c r="F12" i="2"/>
  <c r="D12" i="2"/>
  <c r="C12" i="2"/>
  <c r="B12" i="2"/>
  <c r="G11" i="2" l="1"/>
  <c r="G10" i="2" s="1"/>
  <c r="B11" i="2"/>
  <c r="B10" i="2" s="1"/>
  <c r="D11" i="2"/>
  <c r="D10" i="2" s="1"/>
  <c r="C11" i="2"/>
  <c r="C10" i="2" s="1"/>
  <c r="I100" i="2"/>
  <c r="I12" i="2"/>
  <c r="E41" i="2"/>
  <c r="E100" i="2"/>
  <c r="F11" i="2"/>
  <c r="F10" i="2" s="1"/>
  <c r="E12" i="2"/>
  <c r="I41" i="2"/>
  <c r="H11" i="2"/>
  <c r="E10" i="2" l="1"/>
  <c r="E11" i="2"/>
  <c r="H10" i="2"/>
  <c r="I10" i="2" s="1"/>
  <c r="I11" i="2"/>
</calcChain>
</file>

<file path=xl/sharedStrings.xml><?xml version="1.0" encoding="utf-8"?>
<sst xmlns="http://schemas.openxmlformats.org/spreadsheetml/2006/main" count="1314" uniqueCount="237">
  <si>
    <t>MINISTERIO DE ECONOMÍA Y FINANZAS</t>
  </si>
  <si>
    <t>DIRECCIÓN DE PRESUPUESTO DE LA NACIÓN</t>
  </si>
  <si>
    <t>SIN TRANSFERENCIAS INTERINSTITUCIONALES</t>
  </si>
  <si>
    <t>(En Millones de Balboas)</t>
  </si>
  <si>
    <t>Detalle</t>
  </si>
  <si>
    <t>Funcionamiento</t>
  </si>
  <si>
    <t>Inversión</t>
  </si>
  <si>
    <t>Ley</t>
  </si>
  <si>
    <t>Modificado</t>
  </si>
  <si>
    <t>Ejecutado</t>
  </si>
  <si>
    <t>Ejecución (%)</t>
  </si>
  <si>
    <t>Sector Público No Financiero</t>
  </si>
  <si>
    <t>Gobierno Central</t>
  </si>
  <si>
    <t>Ambiente</t>
  </si>
  <si>
    <t>Asamblea Nacional</t>
  </si>
  <si>
    <t>Comercio e Industrias</t>
  </si>
  <si>
    <t>Contraloría General de la República</t>
  </si>
  <si>
    <t>Desarrollo Agropecuario</t>
  </si>
  <si>
    <t>Fiscalía General de Cuentas</t>
  </si>
  <si>
    <t>Fiscalía General Electoral</t>
  </si>
  <si>
    <t>-</t>
  </si>
  <si>
    <t>Gobierno</t>
  </si>
  <si>
    <t>Obras Públicas</t>
  </si>
  <si>
    <t>Órgano Judicial</t>
  </si>
  <si>
    <t>Otros Gastos de la Administración</t>
  </si>
  <si>
    <t>Presidencia de la República</t>
  </si>
  <si>
    <t>Procuraduría de la Administración</t>
  </si>
  <si>
    <t>Procuraduría General de la Nación</t>
  </si>
  <si>
    <t>Relaciones Exteriores</t>
  </si>
  <si>
    <t>Salud</t>
  </si>
  <si>
    <t>Seguridad Pública</t>
  </si>
  <si>
    <t>Tribunal Administrativo Tributario</t>
  </si>
  <si>
    <t>Tribunal de Cuentas</t>
  </si>
  <si>
    <t>Tribunal Electoral</t>
  </si>
  <si>
    <t>Vivienda y Ordenamiento Territorial</t>
  </si>
  <si>
    <t>Servicio de la Deuda Pública</t>
  </si>
  <si>
    <t>Aduanas</t>
  </si>
  <si>
    <t>Aeronáutica Civil</t>
  </si>
  <si>
    <t>AIG</t>
  </si>
  <si>
    <t>AMP</t>
  </si>
  <si>
    <t>AMPYME</t>
  </si>
  <si>
    <t>ANATI</t>
  </si>
  <si>
    <t>ANTAI</t>
  </si>
  <si>
    <t>ARAP</t>
  </si>
  <si>
    <t>Aseo</t>
  </si>
  <si>
    <t>ASEP</t>
  </si>
  <si>
    <t>ATP</t>
  </si>
  <si>
    <t>ATTT</t>
  </si>
  <si>
    <t>AUPSA</t>
  </si>
  <si>
    <t>BDA</t>
  </si>
  <si>
    <t>BHN</t>
  </si>
  <si>
    <t>Bingos Nacionales</t>
  </si>
  <si>
    <t>CENETIM</t>
  </si>
  <si>
    <t>EGESA</t>
  </si>
  <si>
    <t>Gorgas</t>
  </si>
  <si>
    <t>IDAAN</t>
  </si>
  <si>
    <t>IDIAP</t>
  </si>
  <si>
    <t>IFARHU</t>
  </si>
  <si>
    <t>IMA</t>
  </si>
  <si>
    <t>INAC</t>
  </si>
  <si>
    <t>INADEH</t>
  </si>
  <si>
    <t>INAMU</t>
  </si>
  <si>
    <t>IPHE</t>
  </si>
  <si>
    <t>ISA</t>
  </si>
  <si>
    <t>Panamá-Pacífico</t>
  </si>
  <si>
    <t>PANDEPORTES</t>
  </si>
  <si>
    <t>Registro Público</t>
  </si>
  <si>
    <t>SENACYT</t>
  </si>
  <si>
    <t>SENADIS</t>
  </si>
  <si>
    <t>SENNIAF</t>
  </si>
  <si>
    <t>SERTV</t>
  </si>
  <si>
    <t>SIACAP</t>
  </si>
  <si>
    <t>Superintendencia de Bancos</t>
  </si>
  <si>
    <t>Superintendencia de Seguros y Reaseguros</t>
  </si>
  <si>
    <t>Superintendencia del Mercado de Valores</t>
  </si>
  <si>
    <t>UDELAS</t>
  </si>
  <si>
    <t>UMIP</t>
  </si>
  <si>
    <t>UNACHI</t>
  </si>
  <si>
    <t>UP</t>
  </si>
  <si>
    <t>Zona Franca de Barú</t>
  </si>
  <si>
    <t>Zona Libre de Colón</t>
  </si>
  <si>
    <t>Defensoría del Pueblo</t>
  </si>
  <si>
    <t>Desarrollo Social</t>
  </si>
  <si>
    <t>ACODECO</t>
  </si>
  <si>
    <t>Lotería Nacional de Beneficencia</t>
  </si>
  <si>
    <t>Pasaportes</t>
  </si>
  <si>
    <t>UTP</t>
  </si>
  <si>
    <t>AITSA</t>
  </si>
  <si>
    <t>BNP</t>
  </si>
  <si>
    <t>CA</t>
  </si>
  <si>
    <t>ENA</t>
  </si>
  <si>
    <t>ETESA</t>
  </si>
  <si>
    <t>Economía y Finanzas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</si>
  <si>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</si>
  <si>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(1)</t>
    </r>
  </si>
  <si>
    <t>1. Incluye Seguro Educativo.</t>
  </si>
  <si>
    <t>DEL SECTOR PÚBLICO</t>
  </si>
  <si>
    <t>IPACOOP</t>
  </si>
  <si>
    <t>Sector Público</t>
  </si>
  <si>
    <t>Resto del Sector Púbico No Financiero</t>
  </si>
  <si>
    <t>Resto del Sector Público</t>
  </si>
  <si>
    <t>Bomberos</t>
  </si>
  <si>
    <t>Cadena de Frío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</si>
  <si>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</si>
  <si>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(3)</t>
    </r>
  </si>
  <si>
    <t>Transporte Masivo de Panamá, S.A.</t>
  </si>
  <si>
    <t>2. No se incluyen las inversiones financieras de la Caja de Seguro Social.</t>
  </si>
  <si>
    <t>4. Sólo incluye las Inversiones Financieras de la Caja de Seguro Social.</t>
  </si>
  <si>
    <r>
      <t>Caja de Seguro Social</t>
    </r>
    <r>
      <rPr>
        <vertAlign val="superscript"/>
        <sz val="11"/>
        <color theme="1"/>
        <rFont val="Calibri"/>
        <family val="2"/>
        <scheme val="minor"/>
      </rPr>
      <t>(4)</t>
    </r>
  </si>
  <si>
    <t>Contrataciones Públicas</t>
  </si>
  <si>
    <t>Tribunal Adm. de Contrat. Públicas</t>
  </si>
  <si>
    <r>
      <t>Ejecutado</t>
    </r>
    <r>
      <rPr>
        <b/>
        <i/>
        <vertAlign val="superscript"/>
        <sz val="11"/>
        <rFont val="Calibri"/>
        <family val="2"/>
        <scheme val="minor"/>
      </rPr>
      <t>*</t>
    </r>
  </si>
  <si>
    <t>FUNCIONAMIENTO</t>
  </si>
  <si>
    <t>Modif.</t>
  </si>
  <si>
    <t>INVERSIÓN</t>
  </si>
  <si>
    <t>ASAMBLEA NACIONAL</t>
  </si>
  <si>
    <t>CONTRALORÍA GENERAL DE LA REPÚBLICA</t>
  </si>
  <si>
    <t>PRESIDENCIA DE LA REPÚBLICA</t>
  </si>
  <si>
    <t>MINISTERIO DE RELACIONES EXTERIORES</t>
  </si>
  <si>
    <t>MINISTERIO DE EDUCACIÓN</t>
  </si>
  <si>
    <t>MINISTERIO DE COMERCIO E INDUSTRIAS</t>
  </si>
  <si>
    <t>MINISTERIO DE OBRAS PÚBLICAS</t>
  </si>
  <si>
    <t>MINISTERIO DE DESARROLLO AGROPECUARIO</t>
  </si>
  <si>
    <r>
      <t>Educación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</si>
  <si>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MINISTERIO DE SALUD</t>
  </si>
  <si>
    <t>MINISTERIO DE TRABAJO Y DESARROLLO LABORAL</t>
  </si>
  <si>
    <t>MINISTERIO DE VIVIENDA Y ORDENAMIENTO TERRITORIAL</t>
  </si>
  <si>
    <t>MINISTERIO DE GOBIERNO</t>
  </si>
  <si>
    <t>MINISTERIO DE SEGURIDAD PÚBLICA</t>
  </si>
  <si>
    <t>MINISTERIO DE DESARROLLO SOCIAL</t>
  </si>
  <si>
    <t>TRIBUNAL ADMINISTRATIVO TRIBUTARIO</t>
  </si>
  <si>
    <t>MINISTERIO DE AMBIENTE</t>
  </si>
  <si>
    <t>ÓRGANO JUDICIAL</t>
  </si>
  <si>
    <t>PROCURADURÍA GENERAL DE LA NACIÓN</t>
  </si>
  <si>
    <t>TRIBUNAL ELECTORAL</t>
  </si>
  <si>
    <t>PROCURADURÍA DE LA ADMINISTRACIÓN</t>
  </si>
  <si>
    <t>TRIBUNAL DE CUENTAS</t>
  </si>
  <si>
    <t>FISCALÍA GENERAL DE CUENTAS</t>
  </si>
  <si>
    <t>FISCALÍA GENERAL ELECTORAL</t>
  </si>
  <si>
    <t>DEFENSORÍA DEL PUEBLO</t>
  </si>
  <si>
    <r>
      <t xml:space="preserve">Trabajo y Desarrollo Laboral </t>
    </r>
    <r>
      <rPr>
        <vertAlign val="superscript"/>
        <sz val="11"/>
        <color theme="1"/>
        <rFont val="Calibri"/>
        <family val="2"/>
        <scheme val="minor"/>
      </rPr>
      <t>1</t>
    </r>
  </si>
  <si>
    <t>OTROS GASTOS DE LA ADMINISTRACIÓN</t>
  </si>
  <si>
    <t>AUTORIDAD DE LA MICRO, PEQUEÑA Y MEDIANA EMPRESA</t>
  </si>
  <si>
    <t>AUTORIDAD DEL TRÁNSITO Y TRANSPORTE TERRESTRE</t>
  </si>
  <si>
    <t>AUTORIDAD NACIONAL DE LOS SERVICIOS PÚBLICOS</t>
  </si>
  <si>
    <t>SERVICIO DE LA DEUDA PÚBLICA</t>
  </si>
  <si>
    <t>AUTORIDAD NACIONAL DE ADMINISTRACIÓN DE TIERRAS</t>
  </si>
  <si>
    <r>
      <t xml:space="preserve">Servicio de la Deuda Pública </t>
    </r>
    <r>
      <rPr>
        <vertAlign val="superscript"/>
        <sz val="11"/>
        <color rgb="FF000000"/>
        <rFont val="Calibri"/>
        <family val="2"/>
        <scheme val="minor"/>
      </rPr>
      <t>2</t>
    </r>
  </si>
  <si>
    <t>AUTORIDAD NACIONAL DE ADUANAS</t>
  </si>
  <si>
    <t>Instituciones Descentralizadas</t>
  </si>
  <si>
    <t>CAJA DE SEGURO SOCIAL</t>
  </si>
  <si>
    <t>INSTITUTO CONMEMORATIVO GORGAS DE ESTUDIOS DE LA SALUD</t>
  </si>
  <si>
    <t>AUTORIDAD DE PROTECCION AL CONSUMIDOR Y DEFENSA DE LA COMPETENCIA</t>
  </si>
  <si>
    <t>SECRETARÍA NACIONAL DE DISCAPACIDAD</t>
  </si>
  <si>
    <t>INST. DE INVESTIGACIONES AGROPECUARIAS</t>
  </si>
  <si>
    <t>AUTORIDAD DE LOS RECURSOS ACUÁTICOS DE PANAMÁ</t>
  </si>
  <si>
    <t>CENTRO NACIONAL DE ESTUDIOS EN TÉCNICAS DE IMÁGENES MOLECULARES</t>
  </si>
  <si>
    <t>DIRECCIÓN GENERAL DE CONTRATACIONES PÚBLICAS</t>
  </si>
  <si>
    <t>INSTITUTO NACIONAL DE CULTURA</t>
  </si>
  <si>
    <t>CONSEJO DE ADMINISTRACIÓN DEL SIACAP</t>
  </si>
  <si>
    <t>SISTEMA ESTATAL DE RADIO Y TELEVISIÓN</t>
  </si>
  <si>
    <t>SECRETARÍA NACIONAL DE CIENCIA, TECNOLOGÍA E INNOVACIÓN</t>
  </si>
  <si>
    <t>INSTITUTO NACIONAL DE LA MUJER</t>
  </si>
  <si>
    <t>AUTORIDAD PANAMEÑA DE SEGURIDAD DE ALIMENTOS</t>
  </si>
  <si>
    <t>SECRETARÍA NACIONAL DE NIÑEZ, ADOLESCENCIA Y FAMILIA</t>
  </si>
  <si>
    <t>INSTITUTO PANAMEÑO DE DEPORTES</t>
  </si>
  <si>
    <t>INSTITUTO NAL. DE FORMACIÓN PROF.Y CAP. PARA EL DESARROLLO HUMANO</t>
  </si>
  <si>
    <t>INSTITUTO PANAMEÑO DE HABILITACIÓN ESPECIAL</t>
  </si>
  <si>
    <t>TRIBUNAL ADMINISTRATIVO DE CONTRATACIONES PÚBLICAS</t>
  </si>
  <si>
    <t>AUTORIDAD DE PASAPORTES DE PANAMÁ</t>
  </si>
  <si>
    <t>INSTITUTO PANAMEÑO AUTÓNOMO COOPERATIVO</t>
  </si>
  <si>
    <t>AUTORIDAD DE TURISMO DE PANAMÁ</t>
  </si>
  <si>
    <t>AUTORIDAD NACIONAL PARA LA INNOVACIÓN GUBERNAMENTAL</t>
  </si>
  <si>
    <r>
      <t xml:space="preserve">Caja de Seguro Social </t>
    </r>
    <r>
      <rPr>
        <vertAlign val="superscript"/>
        <sz val="11"/>
        <color theme="1"/>
        <rFont val="Calibri"/>
        <family val="2"/>
        <scheme val="minor"/>
      </rPr>
      <t>3</t>
    </r>
  </si>
  <si>
    <t>REGISTRO PÚBLICO DE PANAMÁ</t>
  </si>
  <si>
    <t>BENEMÉRITO CUERPO DE BOMBEROS DE LA REPÚBLICA DE PANAMÁ</t>
  </si>
  <si>
    <t>UNIVERSIDAD AUTÓNOMA DE CHIRIQUÍ</t>
  </si>
  <si>
    <t>UNIVERSIDAD DE PANAMÁ</t>
  </si>
  <si>
    <t>UNIVERSIDAD MARÍTIMA INTERNACIONAL DE PANAMÁ</t>
  </si>
  <si>
    <t>UNIVERSIDAD ESPECIALIZADA DE LAS AMÉRICAS</t>
  </si>
  <si>
    <t>UNIVERSIDAD TECNOLÓGICA DE PANAMÁ</t>
  </si>
  <si>
    <t>AEROPUERTO INTERNACIONAL DE TOCUMEN, S.A.</t>
  </si>
  <si>
    <t>AUTORIDAD MARÍTIMA DE PANAMÁ</t>
  </si>
  <si>
    <t>AUTORIDAD AERONÁUTICA CIVIL</t>
  </si>
  <si>
    <t>AUTORIDAD NACIONAL DE TRANSPARENCIA Y ACCESO A LA INFORMACIÓN</t>
  </si>
  <si>
    <t>INST. DE ACUEDUCTOS Y ALCANTARILLADOS NACIONALES</t>
  </si>
  <si>
    <t>INSTITUTO DE MERCADEO AGROPECUARIO</t>
  </si>
  <si>
    <t>EMPRESA DE GENERACIÓN ELÉCTRICA, S.A.</t>
  </si>
  <si>
    <t>EMPRESA DE TRANSMISIÓN ELÉCTRICA, S.A.</t>
  </si>
  <si>
    <t>EMPRESA MERCADOS NACIONALES DE LA CADENA DE FRÍO</t>
  </si>
  <si>
    <t>EMPRESA METRO DE PANAMÁ, S.A.</t>
  </si>
  <si>
    <r>
      <t xml:space="preserve">Metro de Panamá, S.A. </t>
    </r>
    <r>
      <rPr>
        <vertAlign val="superscript"/>
        <sz val="11"/>
        <color theme="1"/>
        <rFont val="Calibri"/>
        <family val="2"/>
        <scheme val="minor"/>
      </rPr>
      <t>4</t>
    </r>
  </si>
  <si>
    <t>TRANSPORTE MASIVO DE PANAMÁ, S.A.</t>
  </si>
  <si>
    <t>ZONA FRANCA DE BARÚ</t>
  </si>
  <si>
    <t>LOTERÍA NACIONAL DE BENEFICENCIA</t>
  </si>
  <si>
    <t>ZONA LIBRE DE COLÓN</t>
  </si>
  <si>
    <t>AGENCIA PANAMÁ-PACÍFICO</t>
  </si>
  <si>
    <t>BINGOS NACIONALES</t>
  </si>
  <si>
    <t>AUTORIDAD DE ASEO URBANO Y DOMICILIARIO</t>
  </si>
  <si>
    <t>SUPERINTENDENCIA DE BANCOS</t>
  </si>
  <si>
    <t>SUPERINTENDENCIA DE SEGUROS  Y REASEGUROS</t>
  </si>
  <si>
    <t>BANCO DE DESARROLLO AGROPECUARIO</t>
  </si>
  <si>
    <t>BANCO HIPOTECARIO NACIONAL</t>
  </si>
  <si>
    <t>EMPRESA NACIONAL DE AUTOPISTAS, S.A.</t>
  </si>
  <si>
    <t>BANCO NACIONAL DE PANAMÁ</t>
  </si>
  <si>
    <t>CAJA DE AHORROS</t>
  </si>
  <si>
    <t>Superint. de Seguros y Reaseguros</t>
  </si>
  <si>
    <t>SUPERINTENDENCIA DEL MERCADO DE VALORES</t>
  </si>
  <si>
    <t>Superint. de Mercado de Valores</t>
  </si>
  <si>
    <t>INSTITUTO DE SEGURO AGROPECUARIO</t>
  </si>
  <si>
    <t>Caja de Seguro Social</t>
  </si>
  <si>
    <t>CSS FINANCIERA</t>
  </si>
  <si>
    <r>
      <t xml:space="preserve">EJECUCIÓN </t>
    </r>
    <r>
      <rPr>
        <b/>
        <u/>
        <sz val="11"/>
        <color theme="1"/>
        <rFont val="Calibri"/>
        <family val="2"/>
        <scheme val="minor"/>
      </rPr>
      <t>PRELIMINAR</t>
    </r>
    <r>
      <rPr>
        <b/>
        <sz val="11"/>
        <color theme="1"/>
        <rFont val="Calibri"/>
        <family val="2"/>
        <scheme val="minor"/>
      </rPr>
      <t xml:space="preserve"> DEL PRESUPUESTO MODIFICADO DE FUNCIONAMIENTO E INVERSIONES                                                         </t>
    </r>
  </si>
  <si>
    <t>Fuente: Información del Consolidado de SIAFPA.</t>
  </si>
  <si>
    <t>* Ejecutado = suma del Gasto Devengado y el Pasivo Contingente.</t>
  </si>
  <si>
    <t>Nota: Toda la información contenida en este informe es preliminar.</t>
  </si>
  <si>
    <t>Ejecutado *</t>
  </si>
  <si>
    <r>
      <t xml:space="preserve">Ejecutado </t>
    </r>
    <r>
      <rPr>
        <b/>
        <vertAlign val="superscript"/>
        <sz val="11"/>
        <rFont val="Calibri"/>
        <family val="2"/>
        <scheme val="minor"/>
      </rPr>
      <t>*</t>
    </r>
  </si>
  <si>
    <t>Tribunal Administrativo de la F.P.</t>
  </si>
  <si>
    <t>ITSE</t>
  </si>
  <si>
    <t>INSTITUTO TÉCNICO SUPERIOR ESPECIALIZADO</t>
  </si>
  <si>
    <t>TRIBUNAL ADMINISTRATIVO DE LA FUNCIÓN PUBLICA</t>
  </si>
  <si>
    <t>AL 28 DE FEBRERO DE 2019</t>
  </si>
  <si>
    <t>3. Ejecución del Metro de Panamá, S.A., al 31 de enero.</t>
  </si>
  <si>
    <t>AL 31 DE ENERO DE 2019</t>
  </si>
  <si>
    <t>3. Ejecución del Metro de Panamá, S.A., al 28 de febrero.</t>
  </si>
  <si>
    <t>AL 31 DE MARZO DE 2019</t>
  </si>
  <si>
    <t>3. Ejecución del Metro de Panamá, S.A., al 31 de marzo.</t>
  </si>
  <si>
    <t>AL 30 DE ABRIL DE 2019</t>
  </si>
  <si>
    <t>3. Ejecución del Metro de Panamá, S.A., al 30 de abril.</t>
  </si>
  <si>
    <t>AL 31 DE MAYO DE 2019</t>
  </si>
  <si>
    <t>Dir. General de Contrataciones Públicas</t>
  </si>
  <si>
    <t>Tribunal Adm. de Contrataciones Públicas</t>
  </si>
  <si>
    <t>AL 30 DE JUNIO DE 2019</t>
  </si>
  <si>
    <t>Superint. del Mercado de Valores</t>
  </si>
  <si>
    <t>Dir. General de Contrat. Públicas</t>
  </si>
  <si>
    <t>3. Ejecución del Metro de Panamá, S.A., al 30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</si>
</sst>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202">
    <xf numFmtId="0" fontId="0" fillId="0" borderId="0" xfId="0"/>
    <xf numFmtId="0" fontId="0" fillId="0" borderId="20" xfId="0" applyFill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0" fillId="0" borderId="21" xfId="0" applyFill="1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0" fillId="0" borderId="20" xfId="0" applyBorder="1" applyAlignment="1" applyProtection="1">
      <alignment vertical="center" wrapText="1"/>
      <protection locked="0"/>
    </xf>
    <xf numFmtId="0" fontId="6" fillId="0" borderId="21" xfId="0" applyFont="1" applyBorder="1" applyAlignment="1">
      <alignment horizontal="justify" vertical="distributed"/>
    </xf>
    <xf numFmtId="0" fontId="0" fillId="0" borderId="23" xfId="0" applyBorder="1" applyAlignment="1" applyProtection="1">
      <alignment vertical="center" wrapText="1"/>
      <protection locked="0"/>
    </xf>
    <xf numFmtId="164" fontId="0" fillId="0" borderId="11" xfId="0" applyNumberFormat="1" applyBorder="1"/>
    <xf numFmtId="164" fontId="0" fillId="0" borderId="1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5" xfId="0" applyNumberFormat="1" applyBorder="1"/>
    <xf numFmtId="164" fontId="3" fillId="4" borderId="10" xfId="0" applyNumberFormat="1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3" fillId="4" borderId="10" xfId="0" applyNumberFormat="1" applyFont="1" applyFill="1" applyBorder="1" applyAlignment="1" applyProtection="1">
      <alignment horizontal="right" vertical="center" wrapText="1"/>
    </xf>
    <xf numFmtId="164" fontId="3" fillId="4" borderId="1" xfId="0" applyNumberFormat="1" applyFont="1" applyFill="1" applyBorder="1" applyAlignment="1" applyProtection="1">
      <alignment horizontal="right" vertical="center" wrapText="1"/>
    </xf>
    <xf numFmtId="165" fontId="0" fillId="0" borderId="6" xfId="1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6" fillId="0" borderId="21" xfId="0" applyFont="1" applyBorder="1" applyAlignment="1">
      <alignment horizontal="justify"/>
    </xf>
    <xf numFmtId="0" fontId="0" fillId="0" borderId="0" xfId="0" applyAlignment="1"/>
    <xf numFmtId="0" fontId="0" fillId="0" borderId="21" xfId="0" applyBorder="1" applyAlignment="1" applyProtection="1">
      <alignment horizontal="justify" readingOrder="2"/>
      <protection locked="0"/>
    </xf>
    <xf numFmtId="0" fontId="0" fillId="0" borderId="21" xfId="0" applyBorder="1" applyAlignment="1" applyProtection="1">
      <alignment horizontal="justify"/>
      <protection locked="0"/>
    </xf>
    <xf numFmtId="164" fontId="2" fillId="3" borderId="37" xfId="0" applyNumberFormat="1" applyFont="1" applyFill="1" applyBorder="1" applyAlignment="1" applyProtection="1">
      <alignment horizontal="right" vertical="center" wrapText="1"/>
    </xf>
    <xf numFmtId="164" fontId="2" fillId="3" borderId="34" xfId="0" applyNumberFormat="1" applyFont="1" applyFill="1" applyBorder="1" applyAlignment="1" applyProtection="1">
      <alignment horizontal="right" vertical="center" wrapText="1"/>
    </xf>
    <xf numFmtId="165" fontId="2" fillId="3" borderId="35" xfId="1" applyNumberFormat="1" applyFont="1" applyFill="1" applyBorder="1" applyAlignment="1">
      <alignment horizontal="right" vertical="center" wrapText="1"/>
    </xf>
    <xf numFmtId="165" fontId="3" fillId="4" borderId="2" xfId="1" applyNumberFormat="1" applyFont="1" applyFill="1" applyBorder="1" applyAlignment="1">
      <alignment horizontal="right" vertical="center" wrapText="1"/>
    </xf>
    <xf numFmtId="165" fontId="0" fillId="0" borderId="15" xfId="1" applyNumberFormat="1" applyFont="1" applyBorder="1" applyAlignment="1">
      <alignment horizontal="right" wrapText="1"/>
    </xf>
    <xf numFmtId="165" fontId="0" fillId="0" borderId="8" xfId="1" applyNumberFormat="1" applyFont="1" applyBorder="1" applyAlignment="1">
      <alignment horizontal="right" wrapText="1"/>
    </xf>
    <xf numFmtId="0" fontId="0" fillId="0" borderId="0" xfId="0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0" fillId="0" borderId="11" xfId="0" applyNumberFormat="1" applyFill="1" applyBorder="1"/>
    <xf numFmtId="164" fontId="0" fillId="0" borderId="5" xfId="0" applyNumberFormat="1" applyFill="1" applyBorder="1"/>
    <xf numFmtId="0" fontId="3" fillId="4" borderId="19" xfId="0" applyFont="1" applyFill="1" applyBorder="1" applyAlignment="1" applyProtection="1">
      <alignment horizontal="justify" vertical="distributed" wrapText="1"/>
      <protection locked="0"/>
    </xf>
    <xf numFmtId="0" fontId="3" fillId="5" borderId="19" xfId="0" applyFont="1" applyFill="1" applyBorder="1" applyAlignment="1" applyProtection="1">
      <alignment vertical="center" wrapText="1"/>
      <protection locked="0"/>
    </xf>
    <xf numFmtId="164" fontId="3" fillId="5" borderId="34" xfId="0" applyNumberFormat="1" applyFont="1" applyFill="1" applyBorder="1" applyAlignment="1" applyProtection="1">
      <alignment vertical="center" wrapText="1"/>
    </xf>
    <xf numFmtId="164" fontId="3" fillId="5" borderId="37" xfId="0" applyNumberFormat="1" applyFont="1" applyFill="1" applyBorder="1" applyAlignment="1" applyProtection="1">
      <alignment horizontal="right" vertical="center" wrapText="1"/>
    </xf>
    <xf numFmtId="164" fontId="3" fillId="5" borderId="34" xfId="0" applyNumberFormat="1" applyFont="1" applyFill="1" applyBorder="1" applyAlignment="1" applyProtection="1">
      <alignment horizontal="right" vertical="center" wrapText="1"/>
    </xf>
    <xf numFmtId="165" fontId="3" fillId="5" borderId="35" xfId="1" applyNumberFormat="1" applyFont="1" applyFill="1" applyBorder="1" applyAlignment="1">
      <alignment horizontal="right" vertical="center" wrapText="1"/>
    </xf>
    <xf numFmtId="164" fontId="0" fillId="0" borderId="14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164" fontId="0" fillId="0" borderId="14" xfId="0" applyNumberFormat="1" applyBorder="1"/>
    <xf numFmtId="164" fontId="0" fillId="0" borderId="16" xfId="0" applyNumberFormat="1" applyBorder="1"/>
    <xf numFmtId="164" fontId="0" fillId="0" borderId="18" xfId="0" applyNumberFormat="1" applyBorder="1"/>
    <xf numFmtId="164" fontId="0" fillId="0" borderId="31" xfId="0" applyNumberFormat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28" xfId="0" applyNumberFormat="1" applyBorder="1"/>
    <xf numFmtId="164" fontId="0" fillId="0" borderId="32" xfId="0" applyNumberFormat="1" applyBorder="1"/>
    <xf numFmtId="0" fontId="0" fillId="0" borderId="0" xfId="0"/>
    <xf numFmtId="0" fontId="0" fillId="0" borderId="0" xfId="0"/>
    <xf numFmtId="165" fontId="2" fillId="3" borderId="38" xfId="1" applyNumberFormat="1" applyFont="1" applyFill="1" applyBorder="1" applyAlignment="1">
      <alignment horizontal="right" vertical="center" wrapText="1"/>
    </xf>
    <xf numFmtId="165" fontId="3" fillId="5" borderId="38" xfId="1" applyNumberFormat="1" applyFont="1" applyFill="1" applyBorder="1" applyAlignment="1">
      <alignment horizontal="right" vertical="center" wrapText="1"/>
    </xf>
    <xf numFmtId="165" fontId="3" fillId="4" borderId="27" xfId="1" applyNumberFormat="1" applyFont="1" applyFill="1" applyBorder="1" applyAlignment="1">
      <alignment horizontal="right" vertical="center" wrapText="1"/>
    </xf>
    <xf numFmtId="165" fontId="0" fillId="0" borderId="24" xfId="1" applyNumberFormat="1" applyFont="1" applyBorder="1" applyAlignment="1">
      <alignment horizontal="right" wrapText="1"/>
    </xf>
    <xf numFmtId="165" fontId="0" fillId="0" borderId="25" xfId="1" applyNumberFormat="1" applyFont="1" applyBorder="1" applyAlignment="1">
      <alignment horizontal="right" wrapText="1"/>
    </xf>
    <xf numFmtId="165" fontId="0" fillId="0" borderId="26" xfId="1" applyNumberFormat="1" applyFont="1" applyBorder="1" applyAlignment="1">
      <alignment horizontal="right" wrapText="1"/>
    </xf>
    <xf numFmtId="165" fontId="0" fillId="0" borderId="30" xfId="1" applyNumberFormat="1" applyFont="1" applyBorder="1" applyAlignment="1">
      <alignment horizontal="right" wrapText="1"/>
    </xf>
    <xf numFmtId="165" fontId="0" fillId="0" borderId="29" xfId="1" applyNumberFormat="1" applyFont="1" applyBorder="1" applyAlignment="1">
      <alignment horizontal="right" wrapText="1"/>
    </xf>
    <xf numFmtId="164" fontId="0" fillId="0" borderId="11" xfId="0" applyNumberFormat="1" applyFill="1" applyBorder="1" applyAlignment="1" applyProtection="1">
      <alignment horizontal="right"/>
      <protection locked="0"/>
    </xf>
    <xf numFmtId="164" fontId="0" fillId="0" borderId="5" xfId="0" applyNumberFormat="1" applyFill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3" fillId="4" borderId="36" xfId="0" applyNumberFormat="1" applyFont="1" applyFill="1" applyBorder="1" applyAlignment="1" applyProtection="1">
      <alignment horizontal="right" vertical="center" wrapText="1"/>
    </xf>
    <xf numFmtId="164" fontId="3" fillId="4" borderId="34" xfId="0" applyNumberFormat="1" applyFont="1" applyFill="1" applyBorder="1" applyAlignment="1" applyProtection="1">
      <alignment horizontal="right" vertical="center" wrapText="1"/>
    </xf>
    <xf numFmtId="165" fontId="3" fillId="4" borderId="35" xfId="1" applyNumberFormat="1" applyFont="1" applyFill="1" applyBorder="1" applyAlignment="1">
      <alignment horizontal="right" vertical="center" wrapText="1"/>
    </xf>
    <xf numFmtId="164" fontId="3" fillId="5" borderId="9" xfId="0" applyNumberFormat="1" applyFont="1" applyFill="1" applyBorder="1" applyAlignment="1" applyProtection="1">
      <alignment vertical="center" wrapText="1"/>
    </xf>
    <xf numFmtId="164" fontId="3" fillId="5" borderId="3" xfId="0" applyNumberFormat="1" applyFont="1" applyFill="1" applyBorder="1" applyAlignment="1" applyProtection="1">
      <alignment vertical="center" wrapText="1"/>
    </xf>
    <xf numFmtId="165" fontId="3" fillId="5" borderId="4" xfId="1" applyNumberFormat="1" applyFont="1" applyFill="1" applyBorder="1" applyAlignment="1">
      <alignment horizontal="right" vertical="center" wrapText="1"/>
    </xf>
    <xf numFmtId="164" fontId="3" fillId="5" borderId="36" xfId="0" applyNumberFormat="1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164" fontId="0" fillId="0" borderId="11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Protection="1">
      <protection locked="0"/>
    </xf>
    <xf numFmtId="0" fontId="0" fillId="0" borderId="0" xfId="0"/>
    <xf numFmtId="0" fontId="0" fillId="0" borderId="0" xfId="0" applyAlignment="1">
      <alignment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left" wrapText="1"/>
      <protection locked="0"/>
    </xf>
    <xf numFmtId="164" fontId="4" fillId="4" borderId="10" xfId="0" applyNumberFormat="1" applyFont="1" applyFill="1" applyBorder="1" applyAlignment="1">
      <alignment horizontal="right" wrapText="1"/>
    </xf>
    <xf numFmtId="164" fontId="4" fillId="4" borderId="1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20" xfId="0" applyFill="1" applyBorder="1" applyAlignment="1" applyProtection="1">
      <alignment horizontal="left" wrapText="1"/>
      <protection locked="0"/>
    </xf>
    <xf numFmtId="164" fontId="0" fillId="0" borderId="15" xfId="0" applyNumberFormat="1" applyBorder="1"/>
    <xf numFmtId="164" fontId="0" fillId="0" borderId="40" xfId="0" applyNumberFormat="1" applyBorder="1"/>
    <xf numFmtId="0" fontId="0" fillId="0" borderId="21" xfId="0" applyBorder="1" applyAlignment="1" applyProtection="1">
      <alignment horizontal="left" wrapText="1"/>
      <protection locked="0"/>
    </xf>
    <xf numFmtId="164" fontId="0" fillId="0" borderId="6" xfId="0" applyNumberFormat="1" applyBorder="1"/>
    <xf numFmtId="164" fontId="0" fillId="0" borderId="41" xfId="0" applyNumberFormat="1" applyBorder="1"/>
    <xf numFmtId="0" fontId="0" fillId="0" borderId="0" xfId="0" applyAlignment="1" applyProtection="1">
      <protection locked="0"/>
    </xf>
    <xf numFmtId="0" fontId="6" fillId="0" borderId="21" xfId="0" applyFont="1" applyFill="1" applyBorder="1" applyAlignment="1">
      <alignment horizontal="left" wrapText="1"/>
    </xf>
    <xf numFmtId="0" fontId="0" fillId="0" borderId="21" xfId="0" applyFill="1" applyBorder="1" applyAlignment="1" applyProtection="1">
      <alignment horizontal="left" wrapText="1"/>
      <protection locked="0"/>
    </xf>
    <xf numFmtId="0" fontId="6" fillId="0" borderId="21" xfId="0" applyFont="1" applyBorder="1" applyAlignment="1">
      <alignment horizontal="left" wrapText="1"/>
    </xf>
    <xf numFmtId="164" fontId="0" fillId="0" borderId="4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41" xfId="0" applyNumberFormat="1" applyBorder="1" applyAlignment="1">
      <alignment horizontal="right" wrapText="1"/>
    </xf>
    <xf numFmtId="164" fontId="0" fillId="0" borderId="6" xfId="0" applyNumberFormat="1" applyBorder="1" applyAlignment="1" applyProtection="1">
      <alignment horizontal="right"/>
      <protection locked="0"/>
    </xf>
    <xf numFmtId="0" fontId="6" fillId="7" borderId="22" xfId="0" applyFont="1" applyFill="1" applyBorder="1" applyAlignment="1">
      <alignment horizontal="left" wrapText="1"/>
    </xf>
    <xf numFmtId="164" fontId="0" fillId="7" borderId="12" xfId="0" applyNumberFormat="1" applyFill="1" applyBorder="1"/>
    <xf numFmtId="164" fontId="0" fillId="7" borderId="7" xfId="0" applyNumberFormat="1" applyFill="1" applyBorder="1"/>
    <xf numFmtId="164" fontId="0" fillId="7" borderId="8" xfId="0" applyNumberFormat="1" applyFill="1" applyBorder="1"/>
    <xf numFmtId="164" fontId="0" fillId="0" borderId="42" xfId="0" applyNumberFormat="1" applyFill="1" applyBorder="1" applyAlignment="1">
      <alignment horizontal="right" wrapText="1"/>
    </xf>
    <xf numFmtId="164" fontId="0" fillId="0" borderId="31" xfId="0" applyNumberFormat="1" applyFill="1" applyBorder="1" applyAlignment="1" applyProtection="1">
      <alignment horizontal="right"/>
      <protection locked="0"/>
    </xf>
    <xf numFmtId="164" fontId="0" fillId="0" borderId="39" xfId="0" applyNumberFormat="1" applyFill="1" applyBorder="1" applyAlignment="1" applyProtection="1">
      <alignment horizontal="right"/>
      <protection locked="0"/>
    </xf>
    <xf numFmtId="164" fontId="3" fillId="4" borderId="37" xfId="0" applyNumberFormat="1" applyFont="1" applyFill="1" applyBorder="1" applyAlignment="1">
      <alignment horizontal="right" wrapText="1"/>
    </xf>
    <xf numFmtId="164" fontId="3" fillId="4" borderId="34" xfId="0" applyNumberFormat="1" applyFont="1" applyFill="1" applyBorder="1" applyAlignment="1">
      <alignment horizontal="right" wrapText="1"/>
    </xf>
    <xf numFmtId="164" fontId="3" fillId="4" borderId="38" xfId="0" applyNumberFormat="1" applyFont="1" applyFill="1" applyBorder="1" applyAlignment="1">
      <alignment horizontal="right" wrapText="1"/>
    </xf>
    <xf numFmtId="164" fontId="3" fillId="4" borderId="10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0" fontId="0" fillId="0" borderId="20" xfId="0" applyBorder="1" applyAlignment="1" applyProtection="1">
      <alignment horizontal="left" wrapText="1"/>
      <protection locked="0"/>
    </xf>
    <xf numFmtId="164" fontId="0" fillId="6" borderId="41" xfId="0" applyNumberFormat="1" applyFill="1" applyBorder="1" applyProtection="1">
      <protection locked="0"/>
    </xf>
    <xf numFmtId="164" fontId="0" fillId="6" borderId="5" xfId="0" applyNumberFormat="1" applyFill="1" applyBorder="1" applyProtection="1">
      <protection locked="0"/>
    </xf>
    <xf numFmtId="164" fontId="0" fillId="6" borderId="6" xfId="0" applyNumberFormat="1" applyFill="1" applyBorder="1" applyProtection="1">
      <protection locked="0"/>
    </xf>
    <xf numFmtId="0" fontId="6" fillId="0" borderId="21" xfId="0" applyFont="1" applyBorder="1" applyAlignment="1">
      <alignment horizontal="justify" vertical="distributed" wrapText="1"/>
    </xf>
    <xf numFmtId="164" fontId="0" fillId="6" borderId="11" xfId="0" applyNumberFormat="1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164" fontId="0" fillId="6" borderId="6" xfId="0" applyNumberFormat="1" applyFill="1" applyBorder="1" applyAlignment="1">
      <alignment horizontal="right"/>
    </xf>
    <xf numFmtId="164" fontId="0" fillId="6" borderId="41" xfId="0" applyNumberFormat="1" applyFill="1" applyBorder="1" applyAlignment="1">
      <alignment horizontal="right"/>
    </xf>
    <xf numFmtId="0" fontId="0" fillId="0" borderId="21" xfId="0" applyBorder="1" applyAlignment="1" applyProtection="1">
      <alignment horizontal="justify" vertical="distributed" wrapText="1" readingOrder="2"/>
      <protection locked="0"/>
    </xf>
    <xf numFmtId="0" fontId="0" fillId="0" borderId="21" xfId="0" applyBorder="1" applyAlignment="1" applyProtection="1">
      <alignment horizontal="justify" vertical="distributed" wrapText="1"/>
      <protection locked="0"/>
    </xf>
    <xf numFmtId="0" fontId="0" fillId="0" borderId="23" xfId="0" applyBorder="1" applyAlignment="1" applyProtection="1">
      <alignment horizontal="left" wrapText="1"/>
      <protection locked="0"/>
    </xf>
    <xf numFmtId="164" fontId="0" fillId="0" borderId="8" xfId="0" applyNumberFormat="1" applyBorder="1"/>
    <xf numFmtId="164" fontId="0" fillId="0" borderId="43" xfId="0" applyNumberFormat="1" applyBorder="1"/>
    <xf numFmtId="0" fontId="3" fillId="4" borderId="19" xfId="0" applyFont="1" applyFill="1" applyBorder="1" applyAlignment="1" applyProtection="1">
      <alignment wrapText="1"/>
      <protection locked="0"/>
    </xf>
    <xf numFmtId="164" fontId="3" fillId="4" borderId="10" xfId="0" applyNumberFormat="1" applyFont="1" applyFill="1" applyBorder="1" applyAlignment="1" applyProtection="1">
      <alignment wrapText="1"/>
    </xf>
    <xf numFmtId="164" fontId="3" fillId="4" borderId="1" xfId="0" applyNumberFormat="1" applyFont="1" applyFill="1" applyBorder="1" applyAlignment="1" applyProtection="1">
      <alignment wrapText="1"/>
    </xf>
    <xf numFmtId="164" fontId="3" fillId="4" borderId="2" xfId="0" applyNumberFormat="1" applyFont="1" applyFill="1" applyBorder="1" applyAlignment="1" applyProtection="1">
      <alignment wrapText="1"/>
    </xf>
    <xf numFmtId="164" fontId="0" fillId="0" borderId="24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164" fontId="0" fillId="0" borderId="6" xfId="0" applyNumberFormat="1" applyFill="1" applyBorder="1" applyAlignment="1">
      <alignment horizontal="right"/>
    </xf>
    <xf numFmtId="164" fontId="0" fillId="0" borderId="30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164" fontId="0" fillId="0" borderId="41" xfId="0" applyNumberFormat="1" applyFill="1" applyBorder="1" applyAlignment="1" applyProtection="1">
      <alignment horizontal="right"/>
      <protection locked="0"/>
    </xf>
    <xf numFmtId="164" fontId="0" fillId="7" borderId="11" xfId="0" applyNumberFormat="1" applyFill="1" applyBorder="1" applyAlignment="1" applyProtection="1">
      <alignment horizontal="right"/>
      <protection locked="0"/>
    </xf>
    <xf numFmtId="164" fontId="0" fillId="7" borderId="5" xfId="0" applyNumberFormat="1" applyFill="1" applyBorder="1" applyAlignment="1" applyProtection="1">
      <alignment horizontal="right"/>
      <protection locked="0"/>
    </xf>
    <xf numFmtId="164" fontId="0" fillId="7" borderId="25" xfId="0" applyNumberFormat="1" applyFill="1" applyBorder="1" applyAlignment="1" applyProtection="1">
      <alignment horizontal="right"/>
      <protection locked="0"/>
    </xf>
    <xf numFmtId="0" fontId="0" fillId="0" borderId="0" xfId="0"/>
    <xf numFmtId="0" fontId="12" fillId="0" borderId="13" xfId="0" applyFont="1" applyBorder="1" applyAlignment="1" applyProtection="1">
      <alignment vertical="center" wrapText="1"/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164" fontId="0" fillId="0" borderId="41" xfId="0" applyNumberFormat="1" applyFill="1" applyBorder="1"/>
    <xf numFmtId="164" fontId="0" fillId="0" borderId="6" xfId="0" applyNumberFormat="1" applyFill="1" applyBorder="1"/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wrapText="1"/>
    </xf>
    <xf numFmtId="0" fontId="0" fillId="8" borderId="0" xfId="0" applyFill="1" applyAlignment="1"/>
    <xf numFmtId="164" fontId="0" fillId="8" borderId="0" xfId="0" applyNumberFormat="1" applyFill="1" applyAlignment="1">
      <alignment wrapText="1"/>
    </xf>
    <xf numFmtId="0" fontId="0" fillId="0" borderId="0" xfId="0"/>
    <xf numFmtId="0" fontId="0" fillId="0" borderId="0" xfId="0" applyProtection="1">
      <protection locked="0"/>
    </xf>
    <xf numFmtId="0" fontId="0" fillId="8" borderId="0" xfId="0" applyFill="1" applyAlignment="1">
      <alignment horizontal="left"/>
    </xf>
    <xf numFmtId="166" fontId="0" fillId="8" borderId="0" xfId="0" applyNumberFormat="1" applyFill="1" applyAlignment="1">
      <alignment wrapText="1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7" xfId="0" applyFont="1" applyFill="1" applyBorder="1" applyAlignment="1" applyProtection="1">
      <alignment horizontal="center" vertical="center" wrapText="1"/>
      <protection locked="0"/>
    </xf>
    <xf numFmtId="0" fontId="4" fillId="9" borderId="3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0" fillId="0" borderId="44" xfId="0" applyBorder="1" applyAlignment="1" applyProtection="1">
      <alignment vertical="center" wrapText="1"/>
      <protection locked="0"/>
    </xf>
    <xf numFmtId="164" fontId="0" fillId="0" borderId="14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23" xfId="0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/>
    </xf>
    <xf numFmtId="0" fontId="12" fillId="0" borderId="13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 wrapText="1"/>
      <protection locked="0"/>
    </xf>
    <xf numFmtId="0" fontId="4" fillId="9" borderId="3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2" borderId="17" xfId="0" applyFont="1" applyFill="1" applyBorder="1" applyAlignment="1" applyProtection="1">
      <alignment horizontal="justify" vertical="distributed" wrapText="1"/>
      <protection locked="0"/>
    </xf>
    <xf numFmtId="0" fontId="4" fillId="2" borderId="33" xfId="0" applyFont="1" applyFill="1" applyBorder="1" applyAlignment="1" applyProtection="1">
      <alignment horizontal="justify" vertical="distributed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981075</xdr:colOff>
      <xdr:row>3</xdr:row>
      <xdr:rowOff>76200</xdr:rowOff>
    </xdr:to>
    <xdr:pic>
      <xdr:nvPicPr>
        <xdr:cNvPr id="2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4762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38100</xdr:colOff>
      <xdr:row>113</xdr:row>
      <xdr:rowOff>47625</xdr:rowOff>
    </xdr:from>
    <xdr:ext cx="942975" cy="590550"/>
    <xdr:pic>
      <xdr:nvPicPr>
        <xdr:cNvPr id="4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4762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226</xdr:row>
      <xdr:rowOff>47625</xdr:rowOff>
    </xdr:from>
    <xdr:ext cx="942975" cy="590550"/>
    <xdr:pic>
      <xdr:nvPicPr>
        <xdr:cNvPr id="5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2281237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339</xdr:row>
      <xdr:rowOff>47625</xdr:rowOff>
    </xdr:from>
    <xdr:ext cx="942975" cy="590550"/>
    <xdr:pic>
      <xdr:nvPicPr>
        <xdr:cNvPr id="6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45529500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452</xdr:row>
      <xdr:rowOff>47625</xdr:rowOff>
    </xdr:from>
    <xdr:ext cx="942975" cy="590550"/>
    <xdr:pic>
      <xdr:nvPicPr>
        <xdr:cNvPr id="7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6824662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38100</xdr:colOff>
      <xdr:row>565</xdr:row>
      <xdr:rowOff>47625</xdr:rowOff>
    </xdr:from>
    <xdr:ext cx="942975" cy="590550"/>
    <xdr:pic>
      <xdr:nvPicPr>
        <xdr:cNvPr id="8" name="16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3" t="49547" r="38702" b="39352"/>
        <a:stretch>
          <a:fillRect/>
        </a:stretch>
      </xdr:blipFill>
      <xdr:spPr bwMode="auto">
        <a:xfrm>
          <a:off x="38100" y="87944325"/>
          <a:ext cx="9429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tabSelected="1" view="pageBreakPreview" zoomScaleNormal="100" zoomScaleSheetLayoutView="100" workbookViewId="0">
      <selection activeCell="A7" sqref="A7:I7"/>
    </sheetView>
  </sheetViews>
  <sheetFormatPr baseColWidth="10" defaultRowHeight="15" x14ac:dyDescent="0.25"/>
  <cols>
    <col min="1" max="1" width="35.42578125" style="56" customWidth="1"/>
    <col min="2" max="2" width="10.5703125" style="56" customWidth="1"/>
    <col min="3" max="3" width="12.7109375" style="56" customWidth="1"/>
    <col min="4" max="4" width="11.7109375" style="56" customWidth="1"/>
    <col min="5" max="5" width="11.7109375" style="21" customWidth="1"/>
    <col min="6" max="6" width="10.7109375" style="32" customWidth="1"/>
    <col min="7" max="7" width="12.7109375" style="32" customWidth="1"/>
    <col min="8" max="9" width="11.7109375" style="32" customWidth="1"/>
    <col min="10" max="10" width="11.42578125" style="56"/>
    <col min="11" max="11" width="40.140625" style="56" customWidth="1"/>
    <col min="12" max="16384" width="11.42578125" style="56"/>
  </cols>
  <sheetData>
    <row r="1" spans="1:13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</row>
    <row r="2" spans="1:13" x14ac:dyDescent="0.25">
      <c r="A2" s="196" t="s">
        <v>1</v>
      </c>
      <c r="B2" s="196"/>
      <c r="C2" s="196"/>
      <c r="D2" s="196"/>
      <c r="E2" s="196"/>
      <c r="F2" s="196"/>
      <c r="G2" s="196"/>
      <c r="H2" s="196"/>
      <c r="I2" s="196"/>
    </row>
    <row r="3" spans="1:13" ht="14.25" customHeight="1" x14ac:dyDescent="0.25">
      <c r="A3" s="188" t="s">
        <v>212</v>
      </c>
      <c r="B3" s="188"/>
      <c r="C3" s="188"/>
      <c r="D3" s="188"/>
      <c r="E3" s="188"/>
      <c r="F3" s="188"/>
      <c r="G3" s="188"/>
      <c r="H3" s="188"/>
      <c r="I3" s="188"/>
    </row>
    <row r="4" spans="1:13" ht="14.25" customHeight="1" x14ac:dyDescent="0.25">
      <c r="A4" s="188" t="s">
        <v>96</v>
      </c>
      <c r="B4" s="188"/>
      <c r="C4" s="188"/>
      <c r="D4" s="188"/>
      <c r="E4" s="188"/>
      <c r="F4" s="188"/>
      <c r="G4" s="188"/>
      <c r="H4" s="188"/>
      <c r="I4" s="188"/>
    </row>
    <row r="5" spans="1:13" x14ac:dyDescent="0.25">
      <c r="A5" s="188" t="s">
        <v>2</v>
      </c>
      <c r="B5" s="188"/>
      <c r="C5" s="188"/>
      <c r="D5" s="188"/>
      <c r="E5" s="188"/>
      <c r="F5" s="188"/>
      <c r="G5" s="188"/>
      <c r="H5" s="188"/>
      <c r="I5" s="188"/>
    </row>
    <row r="6" spans="1:13" x14ac:dyDescent="0.25">
      <c r="A6" s="188" t="s">
        <v>224</v>
      </c>
      <c r="B6" s="188"/>
      <c r="C6" s="188"/>
      <c r="D6" s="188"/>
      <c r="E6" s="188"/>
      <c r="F6" s="188"/>
      <c r="G6" s="188"/>
      <c r="H6" s="188"/>
      <c r="I6" s="188"/>
    </row>
    <row r="7" spans="1:13" ht="15.75" thickBot="1" x14ac:dyDescent="0.3">
      <c r="A7" s="189" t="s">
        <v>3</v>
      </c>
      <c r="B7" s="189"/>
      <c r="C7" s="189"/>
      <c r="D7" s="189"/>
      <c r="E7" s="189"/>
      <c r="F7" s="189"/>
      <c r="G7" s="189"/>
      <c r="H7" s="189"/>
      <c r="I7" s="189"/>
    </row>
    <row r="8" spans="1:13" x14ac:dyDescent="0.25">
      <c r="A8" s="190" t="s">
        <v>4</v>
      </c>
      <c r="B8" s="192" t="s">
        <v>5</v>
      </c>
      <c r="C8" s="193"/>
      <c r="D8" s="193"/>
      <c r="E8" s="194"/>
      <c r="F8" s="192" t="s">
        <v>6</v>
      </c>
      <c r="G8" s="193"/>
      <c r="H8" s="193"/>
      <c r="I8" s="195"/>
    </row>
    <row r="9" spans="1:13" ht="30.75" thickBot="1" x14ac:dyDescent="0.3">
      <c r="A9" s="191"/>
      <c r="B9" s="172" t="s">
        <v>7</v>
      </c>
      <c r="C9" s="173" t="s">
        <v>8</v>
      </c>
      <c r="D9" s="173" t="s">
        <v>217</v>
      </c>
      <c r="E9" s="174" t="s">
        <v>10</v>
      </c>
      <c r="F9" s="175" t="s">
        <v>7</v>
      </c>
      <c r="G9" s="173" t="s">
        <v>8</v>
      </c>
      <c r="H9" s="173" t="s">
        <v>216</v>
      </c>
      <c r="I9" s="176" t="s">
        <v>10</v>
      </c>
    </row>
    <row r="10" spans="1:13" ht="15" customHeight="1" thickBot="1" x14ac:dyDescent="0.3">
      <c r="A10" s="77" t="s">
        <v>98</v>
      </c>
      <c r="B10" s="26">
        <f>B11+B100</f>
        <v>14672.920396000001</v>
      </c>
      <c r="C10" s="27">
        <f>C11+C100</f>
        <v>14672.920396000001</v>
      </c>
      <c r="D10" s="27">
        <f>D11+D100</f>
        <v>1010.7384334599998</v>
      </c>
      <c r="E10" s="58">
        <f>D10/C10</f>
        <v>6.8884612345851623E-2</v>
      </c>
      <c r="F10" s="26">
        <f>F11+F100</f>
        <v>8996.3504290000001</v>
      </c>
      <c r="G10" s="27">
        <f>G11+G100</f>
        <v>8996.3504290000001</v>
      </c>
      <c r="H10" s="27">
        <f>H11+H100</f>
        <v>440.16851761999999</v>
      </c>
      <c r="I10" s="28">
        <f>H10/G10</f>
        <v>4.89274535372815E-2</v>
      </c>
    </row>
    <row r="11" spans="1:13" ht="15" customHeight="1" thickBot="1" x14ac:dyDescent="0.3">
      <c r="A11" s="78" t="s">
        <v>11</v>
      </c>
      <c r="B11" s="39">
        <f>B12+B41</f>
        <v>13701.041604000002</v>
      </c>
      <c r="C11" s="40">
        <f>C12+C41</f>
        <v>13701.041604000002</v>
      </c>
      <c r="D11" s="40">
        <f>D12+D41</f>
        <v>957.2943928799998</v>
      </c>
      <c r="E11" s="59">
        <f>D11/C11</f>
        <v>6.987019093501029E-2</v>
      </c>
      <c r="F11" s="39">
        <f>F12+F41</f>
        <v>5635.8099920000004</v>
      </c>
      <c r="G11" s="40">
        <f>G12+G41</f>
        <v>5635.8099920000004</v>
      </c>
      <c r="H11" s="40">
        <f>H12+H41</f>
        <v>251.50172878000001</v>
      </c>
      <c r="I11" s="41">
        <f>H11/G11</f>
        <v>4.462565791554457E-2</v>
      </c>
    </row>
    <row r="12" spans="1:13" ht="15" customHeight="1" thickBot="1" x14ac:dyDescent="0.3">
      <c r="A12" s="79" t="s">
        <v>12</v>
      </c>
      <c r="B12" s="18">
        <f>SUM(B13:B40)</f>
        <v>7884.8311790000025</v>
      </c>
      <c r="C12" s="19">
        <f>SUM(C13:C40)</f>
        <v>7884.8311790000025</v>
      </c>
      <c r="D12" s="19">
        <f>SUM(D13:D40)</f>
        <v>645.69382358999997</v>
      </c>
      <c r="E12" s="60">
        <f>D12/C12</f>
        <v>8.1890633918669437E-2</v>
      </c>
      <c r="F12" s="18">
        <f>SUM(F13:F40)</f>
        <v>3227.6491410000003</v>
      </c>
      <c r="G12" s="19">
        <f>SUM(G13:G40)</f>
        <v>3227.6491410000003</v>
      </c>
      <c r="H12" s="19">
        <f>SUM(H13:H40)</f>
        <v>242.61919589000001</v>
      </c>
      <c r="I12" s="29">
        <f>H12/G12</f>
        <v>7.5169011652496703E-2</v>
      </c>
    </row>
    <row r="13" spans="1:13" ht="15" customHeight="1" x14ac:dyDescent="0.25">
      <c r="A13" s="1" t="s">
        <v>13</v>
      </c>
      <c r="B13" s="48">
        <v>33.616399999999999</v>
      </c>
      <c r="C13" s="49">
        <v>33.616399999999999</v>
      </c>
      <c r="D13" s="49">
        <v>2.0096037899999999</v>
      </c>
      <c r="E13" s="61">
        <f>D13/C13</f>
        <v>5.9780458050237385E-2</v>
      </c>
      <c r="F13" s="42">
        <v>35.9876</v>
      </c>
      <c r="G13" s="43">
        <v>35.9876</v>
      </c>
      <c r="H13" s="43">
        <v>0.12684177999999999</v>
      </c>
      <c r="I13" s="30">
        <f>H13/G13</f>
        <v>3.5245968055663615E-3</v>
      </c>
      <c r="K13" s="158"/>
      <c r="L13" s="157"/>
      <c r="M13" s="157"/>
    </row>
    <row r="14" spans="1:13" ht="15" customHeight="1" x14ac:dyDescent="0.25">
      <c r="A14" s="2" t="s">
        <v>14</v>
      </c>
      <c r="B14" s="10">
        <v>104.1498</v>
      </c>
      <c r="C14" s="13">
        <v>104.1498</v>
      </c>
      <c r="D14" s="13">
        <v>5.3343124800000004</v>
      </c>
      <c r="E14" s="62">
        <f>D14/C14</f>
        <v>5.1217692976846814E-2</v>
      </c>
      <c r="F14" s="44">
        <v>19.126000000000001</v>
      </c>
      <c r="G14" s="45">
        <v>19.126000000000001</v>
      </c>
      <c r="H14" s="45">
        <v>2.6573060000000003E-2</v>
      </c>
      <c r="I14" s="20">
        <f>H14/G14</f>
        <v>1.3893683990379589E-3</v>
      </c>
      <c r="K14" s="158"/>
      <c r="L14" s="157"/>
      <c r="M14" s="157"/>
    </row>
    <row r="15" spans="1:13" ht="15" customHeight="1" x14ac:dyDescent="0.25">
      <c r="A15" s="2" t="s">
        <v>15</v>
      </c>
      <c r="B15" s="10">
        <v>35.848700000000001</v>
      </c>
      <c r="C15" s="13">
        <v>35.848700000000001</v>
      </c>
      <c r="D15" s="13">
        <v>1.73055176</v>
      </c>
      <c r="E15" s="62">
        <f t="shared" ref="E15:E39" si="0">D15/C15</f>
        <v>4.8273766133778907E-2</v>
      </c>
      <c r="F15" s="44">
        <v>2.18045</v>
      </c>
      <c r="G15" s="45">
        <v>2.18045</v>
      </c>
      <c r="H15" s="45">
        <v>2.7956209999999999E-2</v>
      </c>
      <c r="I15" s="20">
        <f t="shared" ref="I15:I39" si="1">H15/G15</f>
        <v>1.2821302942053246E-2</v>
      </c>
      <c r="K15" s="158"/>
      <c r="L15" s="157"/>
      <c r="M15" s="157"/>
    </row>
    <row r="16" spans="1:13" ht="15" customHeight="1" x14ac:dyDescent="0.25">
      <c r="A16" s="2" t="s">
        <v>16</v>
      </c>
      <c r="B16" s="10">
        <v>104.298242</v>
      </c>
      <c r="C16" s="13">
        <v>104.298242</v>
      </c>
      <c r="D16" s="13">
        <v>6.3117432600000001</v>
      </c>
      <c r="E16" s="62">
        <f t="shared" si="0"/>
        <v>6.0516295758848933E-2</v>
      </c>
      <c r="F16" s="44">
        <v>3.9833259999999999</v>
      </c>
      <c r="G16" s="45">
        <v>3.9833259999999999</v>
      </c>
      <c r="H16" s="45">
        <v>8.0250000000000004E-4</v>
      </c>
      <c r="I16" s="20">
        <f t="shared" si="1"/>
        <v>2.014648060439944E-4</v>
      </c>
      <c r="K16" s="158"/>
      <c r="L16" s="157"/>
      <c r="M16" s="157"/>
    </row>
    <row r="17" spans="1:13" ht="15" customHeight="1" x14ac:dyDescent="0.25">
      <c r="A17" s="3" t="s">
        <v>81</v>
      </c>
      <c r="B17" s="10">
        <v>5.3787000000000003</v>
      </c>
      <c r="C17" s="13">
        <v>5.3787000000000003</v>
      </c>
      <c r="D17" s="13">
        <v>0.23566477</v>
      </c>
      <c r="E17" s="62">
        <f t="shared" si="0"/>
        <v>4.3814447729005147E-2</v>
      </c>
      <c r="F17" s="44">
        <v>0.40658300000000003</v>
      </c>
      <c r="G17" s="45">
        <v>0.40658300000000003</v>
      </c>
      <c r="H17" s="45">
        <v>4.2832499999999997E-3</v>
      </c>
      <c r="I17" s="20">
        <f t="shared" si="1"/>
        <v>1.0534749362368813E-2</v>
      </c>
      <c r="K17" s="158"/>
      <c r="L17" s="157"/>
      <c r="M17" s="157"/>
    </row>
    <row r="18" spans="1:13" ht="15" customHeight="1" x14ac:dyDescent="0.25">
      <c r="A18" s="4" t="s">
        <v>17</v>
      </c>
      <c r="B18" s="10">
        <v>64.263900000000007</v>
      </c>
      <c r="C18" s="13">
        <v>64.263900000000007</v>
      </c>
      <c r="D18" s="13">
        <v>3.9880088199999997</v>
      </c>
      <c r="E18" s="62">
        <f t="shared" si="0"/>
        <v>6.2056750679619493E-2</v>
      </c>
      <c r="F18" s="44">
        <v>95.638023000000004</v>
      </c>
      <c r="G18" s="45">
        <v>95.638023000000004</v>
      </c>
      <c r="H18" s="45">
        <v>21.716103850000003</v>
      </c>
      <c r="I18" s="20">
        <f t="shared" si="1"/>
        <v>0.22706558718805805</v>
      </c>
      <c r="K18" s="158"/>
      <c r="L18" s="157"/>
      <c r="M18" s="157"/>
    </row>
    <row r="19" spans="1:13" ht="15" customHeight="1" x14ac:dyDescent="0.25">
      <c r="A19" s="4" t="s">
        <v>82</v>
      </c>
      <c r="B19" s="10">
        <v>30.123702000000002</v>
      </c>
      <c r="C19" s="13">
        <v>30.123702000000002</v>
      </c>
      <c r="D19" s="13">
        <v>1.6781526599999999</v>
      </c>
      <c r="E19" s="62">
        <f t="shared" si="0"/>
        <v>5.5708712694077234E-2</v>
      </c>
      <c r="F19" s="44">
        <v>255.60611800000001</v>
      </c>
      <c r="G19" s="45">
        <v>255.60611800000001</v>
      </c>
      <c r="H19" s="45">
        <v>1.24321335</v>
      </c>
      <c r="I19" s="20">
        <f t="shared" si="1"/>
        <v>4.8637855765252067E-3</v>
      </c>
      <c r="K19" s="158"/>
      <c r="L19" s="157"/>
      <c r="M19" s="157"/>
    </row>
    <row r="20" spans="1:13" ht="15" customHeight="1" x14ac:dyDescent="0.25">
      <c r="A20" s="2" t="s">
        <v>92</v>
      </c>
      <c r="B20" s="10">
        <v>592.73314800000003</v>
      </c>
      <c r="C20" s="13">
        <v>592.73314800000003</v>
      </c>
      <c r="D20" s="13">
        <v>26.294268859999999</v>
      </c>
      <c r="E20" s="62">
        <f t="shared" si="0"/>
        <v>4.4361056824174773E-2</v>
      </c>
      <c r="F20" s="44">
        <v>190.01551599999999</v>
      </c>
      <c r="G20" s="45">
        <v>190.01551599999999</v>
      </c>
      <c r="H20" s="45">
        <v>5.7213999999999997E-3</v>
      </c>
      <c r="I20" s="20">
        <f t="shared" si="1"/>
        <v>3.0110172687160979E-5</v>
      </c>
      <c r="K20" s="158"/>
      <c r="L20" s="157"/>
      <c r="M20" s="157"/>
    </row>
    <row r="21" spans="1:13" ht="15" customHeight="1" x14ac:dyDescent="0.25">
      <c r="A21" s="4" t="s">
        <v>93</v>
      </c>
      <c r="B21" s="10">
        <v>1394.2363620000001</v>
      </c>
      <c r="C21" s="13">
        <v>1394.2363620000001</v>
      </c>
      <c r="D21" s="13">
        <v>90.040458629999989</v>
      </c>
      <c r="E21" s="62">
        <f t="shared" si="0"/>
        <v>6.4580483685591883E-2</v>
      </c>
      <c r="F21" s="44">
        <v>229.03788900000001</v>
      </c>
      <c r="G21" s="45">
        <v>229.03788900000001</v>
      </c>
      <c r="H21" s="45">
        <v>18.932189390000001</v>
      </c>
      <c r="I21" s="20">
        <f t="shared" si="1"/>
        <v>8.2659639733232093E-2</v>
      </c>
      <c r="K21" s="158"/>
      <c r="L21" s="157"/>
      <c r="M21" s="157"/>
    </row>
    <row r="22" spans="1:13" ht="15" customHeight="1" x14ac:dyDescent="0.25">
      <c r="A22" s="5" t="s">
        <v>18</v>
      </c>
      <c r="B22" s="10">
        <v>3.2172580000000002</v>
      </c>
      <c r="C22" s="13">
        <v>3.2172580000000002</v>
      </c>
      <c r="D22" s="13">
        <v>0.19349835000000001</v>
      </c>
      <c r="E22" s="62">
        <f t="shared" si="0"/>
        <v>6.014387096092387E-2</v>
      </c>
      <c r="F22" s="44">
        <v>0.1048</v>
      </c>
      <c r="G22" s="45">
        <v>0.1048</v>
      </c>
      <c r="H22" s="45">
        <v>0</v>
      </c>
      <c r="I22" s="20">
        <f t="shared" si="1"/>
        <v>0</v>
      </c>
      <c r="K22" s="158"/>
      <c r="L22" s="157"/>
      <c r="M22" s="157"/>
    </row>
    <row r="23" spans="1:13" ht="15" customHeight="1" x14ac:dyDescent="0.25">
      <c r="A23" s="5" t="s">
        <v>19</v>
      </c>
      <c r="B23" s="10">
        <v>7.0593979999999998</v>
      </c>
      <c r="C23" s="13">
        <v>7.0593979999999998</v>
      </c>
      <c r="D23" s="13">
        <v>0.30197420000000003</v>
      </c>
      <c r="E23" s="62">
        <f t="shared" si="0"/>
        <v>4.2776197063828958E-2</v>
      </c>
      <c r="F23" s="11">
        <v>0.135494</v>
      </c>
      <c r="G23" s="12">
        <v>0.135494</v>
      </c>
      <c r="H23" s="12">
        <v>1.8459320000000001E-2</v>
      </c>
      <c r="I23" s="20">
        <f t="shared" si="1"/>
        <v>0.13623717655394335</v>
      </c>
      <c r="K23" s="158"/>
      <c r="L23" s="157"/>
      <c r="M23" s="157"/>
    </row>
    <row r="24" spans="1:13" ht="15" customHeight="1" x14ac:dyDescent="0.25">
      <c r="A24" s="2" t="s">
        <v>21</v>
      </c>
      <c r="B24" s="10">
        <v>115.891339</v>
      </c>
      <c r="C24" s="13">
        <v>115.891339</v>
      </c>
      <c r="D24" s="13">
        <v>9.0107283999999996</v>
      </c>
      <c r="E24" s="62">
        <f t="shared" si="0"/>
        <v>7.7751525504420993E-2</v>
      </c>
      <c r="F24" s="44">
        <v>31.302230999999999</v>
      </c>
      <c r="G24" s="45">
        <v>31.302230999999999</v>
      </c>
      <c r="H24" s="45">
        <v>0.13562452</v>
      </c>
      <c r="I24" s="20">
        <f>H24/G24</f>
        <v>4.3327429281318636E-3</v>
      </c>
      <c r="K24" s="158"/>
      <c r="L24" s="157"/>
      <c r="M24" s="157"/>
    </row>
    <row r="25" spans="1:13" ht="15" customHeight="1" x14ac:dyDescent="0.25">
      <c r="A25" s="2" t="s">
        <v>22</v>
      </c>
      <c r="B25" s="10">
        <v>36.215899999999998</v>
      </c>
      <c r="C25" s="13">
        <v>36.215899999999998</v>
      </c>
      <c r="D25" s="13">
        <v>1.99630405</v>
      </c>
      <c r="E25" s="62">
        <f t="shared" si="0"/>
        <v>5.5122309538075821E-2</v>
      </c>
      <c r="F25" s="44">
        <v>1066.1043999999999</v>
      </c>
      <c r="G25" s="45">
        <v>1066.1043999999999</v>
      </c>
      <c r="H25" s="45">
        <v>130.52670667000001</v>
      </c>
      <c r="I25" s="20">
        <f>H25/G25</f>
        <v>0.12243332516965508</v>
      </c>
      <c r="K25" s="158"/>
      <c r="L25" s="157"/>
      <c r="M25" s="157"/>
    </row>
    <row r="26" spans="1:13" ht="15" customHeight="1" x14ac:dyDescent="0.25">
      <c r="A26" s="5" t="s">
        <v>23</v>
      </c>
      <c r="B26" s="10">
        <v>162.929721</v>
      </c>
      <c r="C26" s="13">
        <v>162.929721</v>
      </c>
      <c r="D26" s="13">
        <v>10.66752189</v>
      </c>
      <c r="E26" s="62">
        <f t="shared" si="0"/>
        <v>6.5473148941315618E-2</v>
      </c>
      <c r="F26" s="44">
        <v>20.74945</v>
      </c>
      <c r="G26" s="45">
        <v>20.74945</v>
      </c>
      <c r="H26" s="45">
        <v>0.49891632000000002</v>
      </c>
      <c r="I26" s="20">
        <f>H26/G26</f>
        <v>2.4044797331977476E-2</v>
      </c>
      <c r="K26" s="158"/>
      <c r="L26" s="157"/>
      <c r="M26" s="157"/>
    </row>
    <row r="27" spans="1:13" ht="15" customHeight="1" x14ac:dyDescent="0.25">
      <c r="A27" s="5" t="s">
        <v>24</v>
      </c>
      <c r="B27" s="10">
        <v>37.025199999999998</v>
      </c>
      <c r="C27" s="13">
        <v>37.025199999999998</v>
      </c>
      <c r="D27" s="13">
        <v>1.6660300299999999</v>
      </c>
      <c r="E27" s="62">
        <f t="shared" si="0"/>
        <v>4.4997191912535248E-2</v>
      </c>
      <c r="F27" s="11" t="s">
        <v>20</v>
      </c>
      <c r="G27" s="12" t="s">
        <v>20</v>
      </c>
      <c r="H27" s="12" t="s">
        <v>20</v>
      </c>
      <c r="I27" s="20" t="s">
        <v>20</v>
      </c>
      <c r="K27" s="158"/>
      <c r="L27" s="157"/>
      <c r="M27" s="157"/>
    </row>
    <row r="28" spans="1:13" ht="15" customHeight="1" x14ac:dyDescent="0.25">
      <c r="A28" s="2" t="s">
        <v>25</v>
      </c>
      <c r="B28" s="10">
        <v>242.34583900000001</v>
      </c>
      <c r="C28" s="13">
        <v>242.34583900000001</v>
      </c>
      <c r="D28" s="13">
        <v>19.550939449999998</v>
      </c>
      <c r="E28" s="62">
        <f t="shared" si="0"/>
        <v>8.0673716250601671E-2</v>
      </c>
      <c r="F28" s="44">
        <v>485.67582700000003</v>
      </c>
      <c r="G28" s="45">
        <v>485.67582700000003</v>
      </c>
      <c r="H28" s="45">
        <v>21.610141370000001</v>
      </c>
      <c r="I28" s="20">
        <f>H28/G28</f>
        <v>4.449499062674165E-2</v>
      </c>
      <c r="K28" s="158"/>
      <c r="L28" s="157"/>
      <c r="M28" s="157"/>
    </row>
    <row r="29" spans="1:13" ht="15" customHeight="1" x14ac:dyDescent="0.25">
      <c r="A29" s="5" t="s">
        <v>26</v>
      </c>
      <c r="B29" s="10">
        <v>6.4889950000000001</v>
      </c>
      <c r="C29" s="13">
        <v>6.4889950000000001</v>
      </c>
      <c r="D29" s="13">
        <v>0.38467561</v>
      </c>
      <c r="E29" s="62">
        <f t="shared" si="0"/>
        <v>5.9281230760695608E-2</v>
      </c>
      <c r="F29" s="11">
        <v>0.29299999999999998</v>
      </c>
      <c r="G29" s="12">
        <v>0.29299999999999998</v>
      </c>
      <c r="H29" s="12">
        <v>3.9968600000000005E-3</v>
      </c>
      <c r="I29" s="20">
        <f>H29/G29</f>
        <v>1.3641160409556317E-2</v>
      </c>
      <c r="K29" s="158"/>
      <c r="L29" s="157"/>
      <c r="M29" s="157"/>
    </row>
    <row r="30" spans="1:13" ht="15" customHeight="1" x14ac:dyDescent="0.25">
      <c r="A30" s="5" t="s">
        <v>27</v>
      </c>
      <c r="B30" s="10">
        <v>158.12106600000001</v>
      </c>
      <c r="C30" s="13">
        <v>158.12106600000001</v>
      </c>
      <c r="D30" s="13">
        <v>9.7282883200000008</v>
      </c>
      <c r="E30" s="62">
        <f t="shared" si="0"/>
        <v>6.1524302650476689E-2</v>
      </c>
      <c r="F30" s="44">
        <v>18.455352000000001</v>
      </c>
      <c r="G30" s="45">
        <v>18.455352000000001</v>
      </c>
      <c r="H30" s="45">
        <v>2.0203257199999998</v>
      </c>
      <c r="I30" s="20">
        <f t="shared" si="1"/>
        <v>0.10947099356327637</v>
      </c>
      <c r="K30" s="158"/>
      <c r="L30" s="157"/>
      <c r="M30" s="157"/>
    </row>
    <row r="31" spans="1:13" ht="15" customHeight="1" x14ac:dyDescent="0.25">
      <c r="A31" s="2" t="s">
        <v>28</v>
      </c>
      <c r="B31" s="10">
        <v>63.871867999999999</v>
      </c>
      <c r="C31" s="13">
        <v>63.871867999999999</v>
      </c>
      <c r="D31" s="13">
        <v>3.49776716</v>
      </c>
      <c r="E31" s="62">
        <f t="shared" si="0"/>
        <v>5.4762249320780783E-2</v>
      </c>
      <c r="F31" s="44">
        <v>2.1659999999999999</v>
      </c>
      <c r="G31" s="45">
        <v>2.1659999999999999</v>
      </c>
      <c r="H31" s="45">
        <v>0.17441000000000001</v>
      </c>
      <c r="I31" s="20">
        <f t="shared" si="1"/>
        <v>8.0521698984302864E-2</v>
      </c>
      <c r="K31" s="158"/>
      <c r="L31" s="157"/>
      <c r="M31" s="157"/>
    </row>
    <row r="32" spans="1:13" ht="15" customHeight="1" x14ac:dyDescent="0.25">
      <c r="A32" s="2" t="s">
        <v>29</v>
      </c>
      <c r="B32" s="10">
        <v>1164.6968999999999</v>
      </c>
      <c r="C32" s="13">
        <v>1164.6968999999999</v>
      </c>
      <c r="D32" s="13">
        <v>69.434743999999995</v>
      </c>
      <c r="E32" s="62">
        <f>D32/C32</f>
        <v>5.9616149059897046E-2</v>
      </c>
      <c r="F32" s="44">
        <v>376.83350000000002</v>
      </c>
      <c r="G32" s="45">
        <v>376.83350000000002</v>
      </c>
      <c r="H32" s="45">
        <v>16.999368440000001</v>
      </c>
      <c r="I32" s="20">
        <f t="shared" si="1"/>
        <v>4.5111086036671369E-2</v>
      </c>
      <c r="K32" s="158"/>
      <c r="L32" s="157"/>
      <c r="M32" s="157"/>
    </row>
    <row r="33" spans="1:14" ht="15" customHeight="1" x14ac:dyDescent="0.25">
      <c r="A33" s="2" t="s">
        <v>30</v>
      </c>
      <c r="B33" s="10">
        <v>760.41640400000006</v>
      </c>
      <c r="C33" s="13">
        <v>760.41640400000006</v>
      </c>
      <c r="D33" s="13">
        <v>49.292871249999997</v>
      </c>
      <c r="E33" s="62">
        <f t="shared" si="0"/>
        <v>6.4823524309451902E-2</v>
      </c>
      <c r="F33" s="44">
        <v>44.613967000000002</v>
      </c>
      <c r="G33" s="45">
        <v>44.613967000000002</v>
      </c>
      <c r="H33" s="45">
        <v>0.42735456999999999</v>
      </c>
      <c r="I33" s="20">
        <f t="shared" si="1"/>
        <v>9.5789412763944513E-3</v>
      </c>
      <c r="K33" s="158"/>
      <c r="L33" s="157"/>
      <c r="M33" s="157"/>
    </row>
    <row r="34" spans="1:14" ht="15" customHeight="1" x14ac:dyDescent="0.25">
      <c r="A34" s="4" t="s">
        <v>94</v>
      </c>
      <c r="B34" s="10">
        <v>40.099949000000002</v>
      </c>
      <c r="C34" s="13">
        <v>40.099949000000002</v>
      </c>
      <c r="D34" s="13">
        <v>2.3064321299999997</v>
      </c>
      <c r="E34" s="62">
        <f t="shared" si="0"/>
        <v>5.7517083874595441E-2</v>
      </c>
      <c r="F34" s="44">
        <v>5.2686339999999996</v>
      </c>
      <c r="G34" s="45">
        <v>5.2686339999999996</v>
      </c>
      <c r="H34" s="45">
        <v>0.13045376</v>
      </c>
      <c r="I34" s="20">
        <f t="shared" si="1"/>
        <v>2.4760452139966454E-2</v>
      </c>
      <c r="K34" s="158"/>
      <c r="L34" s="157"/>
      <c r="M34" s="157"/>
    </row>
    <row r="35" spans="1:14" s="159" customFormat="1" ht="15" customHeight="1" x14ac:dyDescent="0.25">
      <c r="A35" s="4" t="s">
        <v>218</v>
      </c>
      <c r="B35" s="10">
        <v>2.2999999999999998</v>
      </c>
      <c r="C35" s="13">
        <v>2.2999999999999998</v>
      </c>
      <c r="D35" s="13">
        <v>0</v>
      </c>
      <c r="E35" s="62">
        <f t="shared" si="0"/>
        <v>0</v>
      </c>
      <c r="F35" s="68" t="s">
        <v>20</v>
      </c>
      <c r="G35" s="69" t="s">
        <v>20</v>
      </c>
      <c r="H35" s="69" t="s">
        <v>20</v>
      </c>
      <c r="I35" s="20" t="s">
        <v>20</v>
      </c>
      <c r="K35" s="160"/>
    </row>
    <row r="36" spans="1:14" ht="15" customHeight="1" x14ac:dyDescent="0.25">
      <c r="A36" s="2" t="s">
        <v>31</v>
      </c>
      <c r="B36" s="10">
        <v>3.218744</v>
      </c>
      <c r="C36" s="13">
        <v>3.218744</v>
      </c>
      <c r="D36" s="13">
        <v>0.16127016</v>
      </c>
      <c r="E36" s="62">
        <f t="shared" si="0"/>
        <v>5.0103444076322938E-2</v>
      </c>
      <c r="F36" s="11" t="s">
        <v>20</v>
      </c>
      <c r="G36" s="12" t="s">
        <v>20</v>
      </c>
      <c r="H36" s="12" t="s">
        <v>20</v>
      </c>
      <c r="I36" s="20" t="s">
        <v>20</v>
      </c>
      <c r="K36" s="157"/>
      <c r="L36" s="157"/>
      <c r="M36" s="157"/>
    </row>
    <row r="37" spans="1:14" ht="15" customHeight="1" x14ac:dyDescent="0.25">
      <c r="A37" s="5" t="s">
        <v>32</v>
      </c>
      <c r="B37" s="10">
        <v>3.716996</v>
      </c>
      <c r="C37" s="13">
        <v>3.716996</v>
      </c>
      <c r="D37" s="13">
        <v>0.23347126999999998</v>
      </c>
      <c r="E37" s="62">
        <f t="shared" si="0"/>
        <v>6.2811816316186514E-2</v>
      </c>
      <c r="F37" s="44">
        <v>0.16520000000000001</v>
      </c>
      <c r="G37" s="45">
        <v>0.16520000000000001</v>
      </c>
      <c r="H37" s="45">
        <v>4.6900699999999993E-3</v>
      </c>
      <c r="I37" s="20">
        <f t="shared" si="1"/>
        <v>2.839025423728813E-2</v>
      </c>
      <c r="K37" s="158"/>
      <c r="L37" s="157"/>
      <c r="M37" s="157"/>
    </row>
    <row r="38" spans="1:14" ht="15" customHeight="1" x14ac:dyDescent="0.25">
      <c r="A38" s="5" t="s">
        <v>33</v>
      </c>
      <c r="B38" s="10">
        <v>134.130807</v>
      </c>
      <c r="C38" s="13">
        <v>134.130807</v>
      </c>
      <c r="D38" s="13">
        <v>4.0452495700000002</v>
      </c>
      <c r="E38" s="62">
        <f t="shared" si="0"/>
        <v>3.0158989276788589E-2</v>
      </c>
      <c r="F38" s="44">
        <v>9.8806949999999993</v>
      </c>
      <c r="G38" s="45">
        <v>9.8806949999999993</v>
      </c>
      <c r="H38" s="45">
        <v>0.86917747999999995</v>
      </c>
      <c r="I38" s="20">
        <f t="shared" si="1"/>
        <v>8.7967241170788094E-2</v>
      </c>
      <c r="K38" s="158"/>
      <c r="L38" s="157"/>
      <c r="M38" s="157"/>
    </row>
    <row r="39" spans="1:14" ht="15" customHeight="1" x14ac:dyDescent="0.25">
      <c r="A39" s="2" t="s">
        <v>34</v>
      </c>
      <c r="B39" s="10">
        <v>20.635840999999999</v>
      </c>
      <c r="C39" s="13">
        <v>20.635840999999999</v>
      </c>
      <c r="D39" s="13">
        <v>0.96471246999999993</v>
      </c>
      <c r="E39" s="62">
        <f t="shared" si="0"/>
        <v>4.6749365339653466E-2</v>
      </c>
      <c r="F39" s="44">
        <v>333.91908599999999</v>
      </c>
      <c r="G39" s="45">
        <v>333.91908599999999</v>
      </c>
      <c r="H39" s="45">
        <v>27.115886</v>
      </c>
      <c r="I39" s="20">
        <f t="shared" si="1"/>
        <v>8.1204959934515389E-2</v>
      </c>
      <c r="K39" s="158"/>
      <c r="L39" s="157"/>
      <c r="M39" s="157"/>
    </row>
    <row r="40" spans="1:14" ht="15" customHeight="1" thickBot="1" x14ac:dyDescent="0.3">
      <c r="A40" s="6" t="s">
        <v>35</v>
      </c>
      <c r="B40" s="50">
        <v>2557.8000000000002</v>
      </c>
      <c r="C40" s="51">
        <v>2557.8000000000002</v>
      </c>
      <c r="D40" s="51">
        <v>324.63458025</v>
      </c>
      <c r="E40" s="63">
        <f>D40/C40</f>
        <v>0.12691945431620924</v>
      </c>
      <c r="F40" s="16" t="s">
        <v>20</v>
      </c>
      <c r="G40" s="17" t="s">
        <v>20</v>
      </c>
      <c r="H40" s="17" t="s">
        <v>20</v>
      </c>
      <c r="I40" s="31" t="s">
        <v>20</v>
      </c>
      <c r="K40" s="158"/>
      <c r="L40" s="157"/>
      <c r="M40" s="157"/>
    </row>
    <row r="41" spans="1:14" ht="31.5" customHeight="1" thickBot="1" x14ac:dyDescent="0.3">
      <c r="A41" s="36" t="s">
        <v>99</v>
      </c>
      <c r="B41" s="14">
        <f>SUM(B42:B99)</f>
        <v>5816.2104249999993</v>
      </c>
      <c r="C41" s="15">
        <f>SUM(C42:C99)</f>
        <v>5816.2104249999993</v>
      </c>
      <c r="D41" s="15">
        <f>SUM(D42:D99)</f>
        <v>311.60056928999984</v>
      </c>
      <c r="E41" s="29">
        <f>D41/C41</f>
        <v>5.357450066638534E-2</v>
      </c>
      <c r="F41" s="70">
        <f>SUM(F42:F99)</f>
        <v>2408.1608509999996</v>
      </c>
      <c r="G41" s="71">
        <f>SUM(G42:G99)</f>
        <v>2408.1608509999996</v>
      </c>
      <c r="H41" s="71">
        <f>SUM(H42:H99)</f>
        <v>8.8825328899999985</v>
      </c>
      <c r="I41" s="72">
        <f>H41/G41</f>
        <v>3.6885131183456814E-3</v>
      </c>
      <c r="K41" s="158"/>
      <c r="L41" s="157"/>
      <c r="M41" s="157"/>
    </row>
    <row r="42" spans="1:14" ht="15" customHeight="1" x14ac:dyDescent="0.25">
      <c r="A42" s="177" t="s">
        <v>83</v>
      </c>
      <c r="B42" s="48">
        <v>11.269500000000001</v>
      </c>
      <c r="C42" s="49">
        <v>11.269500000000001</v>
      </c>
      <c r="D42" s="49">
        <v>0.56257042000000002</v>
      </c>
      <c r="E42" s="61">
        <f>D42/C42</f>
        <v>4.9919732020054126E-2</v>
      </c>
      <c r="F42" s="42">
        <v>0.74550000000000005</v>
      </c>
      <c r="G42" s="43">
        <v>0.74550000000000005</v>
      </c>
      <c r="H42" s="43">
        <v>4.1106199999999997E-3</v>
      </c>
      <c r="I42" s="30">
        <f>H42/G42</f>
        <v>5.5139101274312534E-3</v>
      </c>
      <c r="K42" s="158"/>
      <c r="L42" s="157"/>
      <c r="M42" s="157"/>
    </row>
    <row r="43" spans="1:14" ht="15" customHeight="1" x14ac:dyDescent="0.25">
      <c r="A43" s="2" t="s">
        <v>36</v>
      </c>
      <c r="B43" s="10">
        <v>37.831600000000002</v>
      </c>
      <c r="C43" s="13">
        <v>37.831600000000002</v>
      </c>
      <c r="D43" s="13">
        <v>1.5921114999999999</v>
      </c>
      <c r="E43" s="62">
        <f>D43/C43</f>
        <v>4.2084170376087714E-2</v>
      </c>
      <c r="F43" s="44">
        <v>5.2013999999999996</v>
      </c>
      <c r="G43" s="45">
        <v>5.2013999999999996</v>
      </c>
      <c r="H43" s="45">
        <v>0</v>
      </c>
      <c r="I43" s="20">
        <f>H43/G43</f>
        <v>0</v>
      </c>
      <c r="K43" s="158"/>
      <c r="L43" s="157"/>
      <c r="M43" s="157"/>
    </row>
    <row r="44" spans="1:14" ht="15" customHeight="1" x14ac:dyDescent="0.25">
      <c r="A44" s="2" t="s">
        <v>37</v>
      </c>
      <c r="B44" s="10">
        <v>42.265599999999999</v>
      </c>
      <c r="C44" s="13">
        <v>42.265599999999999</v>
      </c>
      <c r="D44" s="13">
        <v>2.5759017000000002</v>
      </c>
      <c r="E44" s="62">
        <f t="shared" ref="E44:E98" si="2">D44/C44</f>
        <v>6.0945584588885528E-2</v>
      </c>
      <c r="F44" s="44">
        <v>20.238399999999999</v>
      </c>
      <c r="G44" s="45">
        <v>20.238399999999999</v>
      </c>
      <c r="H44" s="45">
        <v>3.1493210000000001E-2</v>
      </c>
      <c r="I44" s="20">
        <f t="shared" ref="I44:I98" si="3">H44/G44</f>
        <v>1.5561116491422248E-3</v>
      </c>
      <c r="K44" s="158"/>
      <c r="L44" s="157"/>
      <c r="M44" s="157"/>
    </row>
    <row r="45" spans="1:14" ht="15" customHeight="1" x14ac:dyDescent="0.25">
      <c r="A45" s="2" t="s">
        <v>38</v>
      </c>
      <c r="B45" s="10">
        <v>8.0916259999999998</v>
      </c>
      <c r="C45" s="13">
        <v>8.0916259999999998</v>
      </c>
      <c r="D45" s="13">
        <v>0.17252957999999999</v>
      </c>
      <c r="E45" s="62">
        <f t="shared" si="2"/>
        <v>2.1321991401975326E-2</v>
      </c>
      <c r="F45" s="44">
        <v>18.879574000000002</v>
      </c>
      <c r="G45" s="45">
        <v>18.879574000000002</v>
      </c>
      <c r="H45" s="45">
        <v>6.5221699999999999E-3</v>
      </c>
      <c r="I45" s="20">
        <f t="shared" si="3"/>
        <v>3.4546171433741033E-4</v>
      </c>
      <c r="K45" s="158"/>
      <c r="L45" s="157"/>
      <c r="M45" s="157"/>
    </row>
    <row r="46" spans="1:14" ht="15" customHeight="1" x14ac:dyDescent="0.25">
      <c r="A46" s="2" t="s">
        <v>39</v>
      </c>
      <c r="B46" s="10">
        <v>46.505012000000001</v>
      </c>
      <c r="C46" s="13">
        <v>46.505012000000001</v>
      </c>
      <c r="D46" s="13">
        <v>2.0555224499999998</v>
      </c>
      <c r="E46" s="62">
        <f t="shared" si="2"/>
        <v>4.4200019774212715E-2</v>
      </c>
      <c r="F46" s="44">
        <v>92.449787999999998</v>
      </c>
      <c r="G46" s="45">
        <v>92.449787999999998</v>
      </c>
      <c r="H46" s="45">
        <v>0</v>
      </c>
      <c r="I46" s="20">
        <f t="shared" si="3"/>
        <v>0</v>
      </c>
      <c r="K46" s="158"/>
      <c r="L46" s="157"/>
      <c r="M46" s="157"/>
    </row>
    <row r="47" spans="1:14" ht="15" customHeight="1" x14ac:dyDescent="0.25">
      <c r="A47" s="2" t="s">
        <v>40</v>
      </c>
      <c r="B47" s="10">
        <v>6.5945999999999998</v>
      </c>
      <c r="C47" s="13">
        <v>6.5945999999999998</v>
      </c>
      <c r="D47" s="13">
        <v>4.8752800000000001E-3</v>
      </c>
      <c r="E47" s="62">
        <f t="shared" si="2"/>
        <v>7.3928365632487192E-4</v>
      </c>
      <c r="F47" s="44">
        <v>5.6376999999999997</v>
      </c>
      <c r="G47" s="45">
        <v>5.6376999999999997</v>
      </c>
      <c r="H47" s="45">
        <v>1.1172290000000001E-2</v>
      </c>
      <c r="I47" s="20">
        <f t="shared" si="3"/>
        <v>1.9817106266739985E-3</v>
      </c>
      <c r="K47" s="158"/>
      <c r="L47" s="157"/>
      <c r="M47" s="157"/>
    </row>
    <row r="48" spans="1:14" ht="15" customHeight="1" x14ac:dyDescent="0.25">
      <c r="A48" s="2" t="s">
        <v>41</v>
      </c>
      <c r="B48" s="10">
        <v>15.561688999999999</v>
      </c>
      <c r="C48" s="13">
        <v>15.561688999999999</v>
      </c>
      <c r="D48" s="13">
        <v>0.9121800699999999</v>
      </c>
      <c r="E48" s="62">
        <f t="shared" si="2"/>
        <v>5.8617035078904346E-2</v>
      </c>
      <c r="F48" s="44">
        <v>1.1763110000000001</v>
      </c>
      <c r="G48" s="45">
        <v>1.1763110000000001</v>
      </c>
      <c r="H48" s="45">
        <v>0</v>
      </c>
      <c r="I48" s="20">
        <f t="shared" si="3"/>
        <v>0</v>
      </c>
      <c r="K48" s="160"/>
      <c r="L48" s="159"/>
      <c r="M48" s="159"/>
      <c r="N48" s="159"/>
    </row>
    <row r="49" spans="1:14" ht="15" customHeight="1" x14ac:dyDescent="0.25">
      <c r="A49" s="2" t="s">
        <v>42</v>
      </c>
      <c r="B49" s="10">
        <v>2.4843999999999999</v>
      </c>
      <c r="C49" s="13">
        <v>2.4843999999999999</v>
      </c>
      <c r="D49" s="13">
        <v>0.10168922</v>
      </c>
      <c r="E49" s="62">
        <f t="shared" si="2"/>
        <v>4.0931098051843501E-2</v>
      </c>
      <c r="F49" s="11" t="s">
        <v>20</v>
      </c>
      <c r="G49" s="12" t="s">
        <v>20</v>
      </c>
      <c r="H49" s="12" t="s">
        <v>20</v>
      </c>
      <c r="I49" s="20" t="s">
        <v>20</v>
      </c>
      <c r="K49" s="160"/>
      <c r="L49" s="159"/>
      <c r="M49" s="159"/>
      <c r="N49" s="159"/>
    </row>
    <row r="50" spans="1:14" ht="15" customHeight="1" x14ac:dyDescent="0.25">
      <c r="A50" s="2" t="s">
        <v>43</v>
      </c>
      <c r="B50" s="10">
        <v>9.1740729999999999</v>
      </c>
      <c r="C50" s="13">
        <v>9.1740729999999999</v>
      </c>
      <c r="D50" s="13">
        <v>0.41724203999999998</v>
      </c>
      <c r="E50" s="62">
        <f t="shared" si="2"/>
        <v>4.548056681040144E-2</v>
      </c>
      <c r="F50" s="44">
        <v>1.574727</v>
      </c>
      <c r="G50" s="45">
        <v>1.574727</v>
      </c>
      <c r="H50" s="45">
        <v>1.6208699999999999E-2</v>
      </c>
      <c r="I50" s="20">
        <f t="shared" si="3"/>
        <v>1.0293022219089403E-2</v>
      </c>
      <c r="K50" s="160"/>
      <c r="L50" s="159"/>
      <c r="M50" s="159"/>
      <c r="N50" s="159"/>
    </row>
    <row r="51" spans="1:14" ht="15" customHeight="1" x14ac:dyDescent="0.25">
      <c r="A51" s="2" t="s">
        <v>44</v>
      </c>
      <c r="B51" s="10">
        <v>60.356999999999999</v>
      </c>
      <c r="C51" s="13">
        <v>60.356999999999999</v>
      </c>
      <c r="D51" s="13">
        <v>2.3148899300000001</v>
      </c>
      <c r="E51" s="62">
        <f t="shared" si="2"/>
        <v>3.8353296717862057E-2</v>
      </c>
      <c r="F51" s="44">
        <v>17.863</v>
      </c>
      <c r="G51" s="45">
        <v>17.863</v>
      </c>
      <c r="H51" s="45">
        <v>3.7300000000000001E-4</v>
      </c>
      <c r="I51" s="20">
        <f t="shared" si="3"/>
        <v>2.088115098247775E-5</v>
      </c>
      <c r="K51" s="160"/>
      <c r="L51" s="159"/>
      <c r="M51" s="159"/>
      <c r="N51" s="159"/>
    </row>
    <row r="52" spans="1:14" ht="15" customHeight="1" x14ac:dyDescent="0.25">
      <c r="A52" s="2" t="s">
        <v>45</v>
      </c>
      <c r="B52" s="10">
        <v>21.744499999999999</v>
      </c>
      <c r="C52" s="13">
        <v>21.744499999999999</v>
      </c>
      <c r="D52" s="13">
        <v>1.1500653700000001</v>
      </c>
      <c r="E52" s="62">
        <f t="shared" si="2"/>
        <v>5.2889943204028615E-2</v>
      </c>
      <c r="F52" s="44">
        <v>3.0554999999999999</v>
      </c>
      <c r="G52" s="45">
        <v>3.0554999999999999</v>
      </c>
      <c r="H52" s="45">
        <v>6.9550000000000002E-3</v>
      </c>
      <c r="I52" s="20">
        <f t="shared" si="3"/>
        <v>2.2762232040582559E-3</v>
      </c>
      <c r="K52" s="160"/>
      <c r="L52" s="159"/>
      <c r="M52" s="159"/>
      <c r="N52" s="159"/>
    </row>
    <row r="53" spans="1:14" ht="15" customHeight="1" x14ac:dyDescent="0.25">
      <c r="A53" s="2" t="s">
        <v>46</v>
      </c>
      <c r="B53" s="10">
        <v>12.471005999999999</v>
      </c>
      <c r="C53" s="13">
        <v>12.471005999999999</v>
      </c>
      <c r="D53" s="13">
        <v>0</v>
      </c>
      <c r="E53" s="62">
        <f t="shared" si="2"/>
        <v>0</v>
      </c>
      <c r="F53" s="44">
        <v>99.520697999999996</v>
      </c>
      <c r="G53" s="45">
        <v>99.520697999999996</v>
      </c>
      <c r="H53" s="45">
        <v>0</v>
      </c>
      <c r="I53" s="20">
        <f t="shared" si="3"/>
        <v>0</v>
      </c>
      <c r="K53" s="158"/>
      <c r="L53" s="157"/>
      <c r="M53" s="157"/>
    </row>
    <row r="54" spans="1:14" ht="15" customHeight="1" x14ac:dyDescent="0.25">
      <c r="A54" s="2" t="s">
        <v>47</v>
      </c>
      <c r="B54" s="10">
        <v>52.038770999999997</v>
      </c>
      <c r="C54" s="13">
        <v>52.038770999999997</v>
      </c>
      <c r="D54" s="13">
        <v>0.26414903000000001</v>
      </c>
      <c r="E54" s="62">
        <f t="shared" si="2"/>
        <v>5.0760043891121109E-3</v>
      </c>
      <c r="F54" s="44">
        <v>26.503729</v>
      </c>
      <c r="G54" s="45">
        <v>26.503729</v>
      </c>
      <c r="H54" s="45">
        <v>8.5210710000000009E-2</v>
      </c>
      <c r="I54" s="20">
        <f t="shared" si="3"/>
        <v>3.2150460789876025E-3</v>
      </c>
      <c r="K54" s="158"/>
      <c r="L54" s="157"/>
      <c r="M54" s="159"/>
      <c r="N54" s="159"/>
    </row>
    <row r="55" spans="1:14" ht="15" customHeight="1" x14ac:dyDescent="0.25">
      <c r="A55" s="2" t="s">
        <v>48</v>
      </c>
      <c r="B55" s="10">
        <v>8.1217000000000006</v>
      </c>
      <c r="C55" s="13">
        <v>8.1217000000000006</v>
      </c>
      <c r="D55" s="13">
        <v>0.40110500999999998</v>
      </c>
      <c r="E55" s="62">
        <f t="shared" si="2"/>
        <v>4.9386829112131693E-2</v>
      </c>
      <c r="F55" s="11">
        <v>0.439</v>
      </c>
      <c r="G55" s="12">
        <v>0.439</v>
      </c>
      <c r="H55" s="12">
        <v>0</v>
      </c>
      <c r="I55" s="20">
        <f t="shared" si="3"/>
        <v>0</v>
      </c>
      <c r="K55" s="158"/>
      <c r="L55" s="157"/>
      <c r="M55" s="157"/>
    </row>
    <row r="56" spans="1:14" ht="15" customHeight="1" x14ac:dyDescent="0.25">
      <c r="A56" s="2" t="s">
        <v>49</v>
      </c>
      <c r="B56" s="10">
        <v>25.426964999999999</v>
      </c>
      <c r="C56" s="13">
        <v>25.426964999999999</v>
      </c>
      <c r="D56" s="13">
        <v>1.91396894</v>
      </c>
      <c r="E56" s="62">
        <f t="shared" si="2"/>
        <v>7.5273196781448351E-2</v>
      </c>
      <c r="F56" s="44">
        <v>66.589034999999996</v>
      </c>
      <c r="G56" s="45">
        <v>66.589034999999996</v>
      </c>
      <c r="H56" s="45">
        <v>2.6013554000000001</v>
      </c>
      <c r="I56" s="20">
        <f t="shared" si="3"/>
        <v>3.9065822173275228E-2</v>
      </c>
      <c r="K56" s="158"/>
      <c r="L56" s="157"/>
      <c r="M56" s="157"/>
    </row>
    <row r="57" spans="1:14" ht="15" customHeight="1" x14ac:dyDescent="0.25">
      <c r="A57" s="2" t="s">
        <v>50</v>
      </c>
      <c r="B57" s="10">
        <v>13.7944</v>
      </c>
      <c r="C57" s="13">
        <v>13.7944</v>
      </c>
      <c r="D57" s="13">
        <v>0.41971079999999999</v>
      </c>
      <c r="E57" s="62">
        <f t="shared" si="2"/>
        <v>3.0426172939743666E-2</v>
      </c>
      <c r="F57" s="44">
        <v>9.1936</v>
      </c>
      <c r="G57" s="45">
        <v>9.1936</v>
      </c>
      <c r="H57" s="45">
        <v>0</v>
      </c>
      <c r="I57" s="20">
        <f t="shared" si="3"/>
        <v>0</v>
      </c>
      <c r="K57" s="158"/>
      <c r="L57" s="157"/>
      <c r="M57" s="157"/>
    </row>
    <row r="58" spans="1:14" ht="15" customHeight="1" x14ac:dyDescent="0.25">
      <c r="A58" s="2" t="s">
        <v>51</v>
      </c>
      <c r="B58" s="10">
        <v>0.873</v>
      </c>
      <c r="C58" s="13">
        <v>0.873</v>
      </c>
      <c r="D58" s="13">
        <v>6.6432000000000004E-4</v>
      </c>
      <c r="E58" s="62">
        <f t="shared" si="2"/>
        <v>7.6096219931271478E-4</v>
      </c>
      <c r="F58" s="11" t="s">
        <v>20</v>
      </c>
      <c r="G58" s="12" t="s">
        <v>20</v>
      </c>
      <c r="H58" s="12" t="s">
        <v>20</v>
      </c>
      <c r="I58" s="20" t="s">
        <v>20</v>
      </c>
      <c r="K58" s="158"/>
      <c r="L58" s="157"/>
      <c r="M58" s="157"/>
    </row>
    <row r="59" spans="1:14" s="57" customFormat="1" ht="15" customHeight="1" x14ac:dyDescent="0.25">
      <c r="A59" s="2" t="s">
        <v>101</v>
      </c>
      <c r="B59" s="10">
        <v>53.318660000000001</v>
      </c>
      <c r="C59" s="13">
        <v>53.318660000000001</v>
      </c>
      <c r="D59" s="13">
        <v>2.8991423100000002</v>
      </c>
      <c r="E59" s="62">
        <f t="shared" si="2"/>
        <v>5.4373877925664303E-2</v>
      </c>
      <c r="F59" s="11">
        <v>26.217644</v>
      </c>
      <c r="G59" s="12">
        <v>26.217644</v>
      </c>
      <c r="H59" s="12">
        <v>0</v>
      </c>
      <c r="I59" s="20">
        <f t="shared" si="3"/>
        <v>0</v>
      </c>
      <c r="K59" s="158"/>
      <c r="L59" s="157"/>
      <c r="M59" s="157"/>
    </row>
    <row r="60" spans="1:14" ht="15" customHeight="1" x14ac:dyDescent="0.25">
      <c r="A60" s="2" t="s">
        <v>102</v>
      </c>
      <c r="B60" s="10">
        <v>7.0975910000000004</v>
      </c>
      <c r="C60" s="13">
        <v>7.0975910000000004</v>
      </c>
      <c r="D60" s="13">
        <v>0.21969708999999998</v>
      </c>
      <c r="E60" s="62">
        <f t="shared" si="2"/>
        <v>3.0953754590818203E-2</v>
      </c>
      <c r="F60" s="44">
        <v>4.2930999999999999</v>
      </c>
      <c r="G60" s="45">
        <v>4.2930999999999999</v>
      </c>
      <c r="H60" s="45">
        <v>2.7552500000000001E-2</v>
      </c>
      <c r="I60" s="20">
        <f t="shared" si="3"/>
        <v>6.4178565605273585E-3</v>
      </c>
      <c r="K60" s="158"/>
      <c r="L60" s="157"/>
      <c r="M60" s="157"/>
    </row>
    <row r="61" spans="1:14" ht="15" customHeight="1" thickBot="1" x14ac:dyDescent="0.3">
      <c r="A61" s="180" t="s">
        <v>103</v>
      </c>
      <c r="B61" s="52">
        <v>4036.6106799999998</v>
      </c>
      <c r="C61" s="53">
        <v>4036.6106799999998</v>
      </c>
      <c r="D61" s="53">
        <v>240.1568785</v>
      </c>
      <c r="E61" s="64">
        <f t="shared" si="2"/>
        <v>5.9494684411824435E-2</v>
      </c>
      <c r="F61" s="46">
        <v>393.71254399999998</v>
      </c>
      <c r="G61" s="47">
        <v>393.71254399999998</v>
      </c>
      <c r="H61" s="47">
        <v>0.55699863999999988</v>
      </c>
      <c r="I61" s="31">
        <f t="shared" si="3"/>
        <v>1.4147342991438949E-3</v>
      </c>
      <c r="K61" s="158"/>
      <c r="L61" s="157"/>
      <c r="M61" s="157"/>
    </row>
    <row r="62" spans="1:14" ht="15" customHeight="1" x14ac:dyDescent="0.25">
      <c r="A62" s="177" t="s">
        <v>52</v>
      </c>
      <c r="B62" s="48">
        <v>0.2</v>
      </c>
      <c r="C62" s="49">
        <v>0.2</v>
      </c>
      <c r="D62" s="49">
        <v>0</v>
      </c>
      <c r="E62" s="61">
        <f t="shared" si="2"/>
        <v>0</v>
      </c>
      <c r="F62" s="178" t="s">
        <v>20</v>
      </c>
      <c r="G62" s="179" t="s">
        <v>20</v>
      </c>
      <c r="H62" s="179" t="s">
        <v>20</v>
      </c>
      <c r="I62" s="30" t="s">
        <v>20</v>
      </c>
      <c r="K62" s="158"/>
      <c r="L62" s="157"/>
      <c r="M62" s="157"/>
    </row>
    <row r="63" spans="1:14" ht="15" customHeight="1" x14ac:dyDescent="0.25">
      <c r="A63" s="8" t="s">
        <v>231</v>
      </c>
      <c r="B63" s="10">
        <v>3.6706370000000001</v>
      </c>
      <c r="C63" s="13">
        <v>3.6706370000000001</v>
      </c>
      <c r="D63" s="13">
        <v>0.18489095</v>
      </c>
      <c r="E63" s="62">
        <f t="shared" si="2"/>
        <v>5.0370262709170097E-2</v>
      </c>
      <c r="F63" s="44">
        <v>1.017112</v>
      </c>
      <c r="G63" s="45">
        <v>1.017112</v>
      </c>
      <c r="H63" s="45">
        <v>6.3135299999999995E-3</v>
      </c>
      <c r="I63" s="20">
        <f t="shared" si="3"/>
        <v>6.2073105026781705E-3</v>
      </c>
      <c r="K63" s="158"/>
      <c r="L63" s="157"/>
      <c r="M63" s="157"/>
    </row>
    <row r="64" spans="1:14" ht="15" customHeight="1" x14ac:dyDescent="0.25">
      <c r="A64" s="2" t="s">
        <v>53</v>
      </c>
      <c r="B64" s="10">
        <v>1.3141</v>
      </c>
      <c r="C64" s="13">
        <v>1.3141</v>
      </c>
      <c r="D64" s="13">
        <v>6.9067390000000006E-2</v>
      </c>
      <c r="E64" s="62">
        <f t="shared" si="2"/>
        <v>5.2558701773076637E-2</v>
      </c>
      <c r="F64" s="44">
        <v>0.3</v>
      </c>
      <c r="G64" s="45">
        <v>0.3</v>
      </c>
      <c r="H64" s="45">
        <v>0</v>
      </c>
      <c r="I64" s="20">
        <f t="shared" si="3"/>
        <v>0</v>
      </c>
      <c r="K64" s="158"/>
      <c r="L64" s="157"/>
      <c r="M64" s="157"/>
    </row>
    <row r="65" spans="1:13" ht="15" customHeight="1" x14ac:dyDescent="0.25">
      <c r="A65" s="2" t="s">
        <v>54</v>
      </c>
      <c r="B65" s="10">
        <v>12.795199999999999</v>
      </c>
      <c r="C65" s="13">
        <v>12.795199999999999</v>
      </c>
      <c r="D65" s="13">
        <v>2.6909529999999997E-2</v>
      </c>
      <c r="E65" s="62">
        <f t="shared" si="2"/>
        <v>2.1030956921345503E-3</v>
      </c>
      <c r="F65" s="44">
        <v>15.8317</v>
      </c>
      <c r="G65" s="45">
        <v>15.8317</v>
      </c>
      <c r="H65" s="45">
        <v>1.8454999999999999E-3</v>
      </c>
      <c r="I65" s="20">
        <f t="shared" si="3"/>
        <v>1.1656991984436288E-4</v>
      </c>
      <c r="K65" s="158"/>
      <c r="L65" s="157"/>
      <c r="M65" s="157"/>
    </row>
    <row r="66" spans="1:13" ht="15" customHeight="1" x14ac:dyDescent="0.25">
      <c r="A66" s="2" t="s">
        <v>55</v>
      </c>
      <c r="B66" s="10">
        <v>167.1994</v>
      </c>
      <c r="C66" s="13">
        <v>167.1994</v>
      </c>
      <c r="D66" s="13">
        <v>7.2443845900000001</v>
      </c>
      <c r="E66" s="62">
        <f t="shared" si="2"/>
        <v>4.3327814513688445E-2</v>
      </c>
      <c r="F66" s="44">
        <v>234.9006</v>
      </c>
      <c r="G66" s="45">
        <v>234.9006</v>
      </c>
      <c r="H66" s="45">
        <v>0</v>
      </c>
      <c r="I66" s="20">
        <f t="shared" si="3"/>
        <v>0</v>
      </c>
      <c r="K66" s="158"/>
      <c r="L66" s="157"/>
      <c r="M66" s="157"/>
    </row>
    <row r="67" spans="1:13" ht="15" customHeight="1" x14ac:dyDescent="0.25">
      <c r="A67" s="2" t="s">
        <v>56</v>
      </c>
      <c r="B67" s="10">
        <v>11.663465</v>
      </c>
      <c r="C67" s="13">
        <v>11.663465</v>
      </c>
      <c r="D67" s="13">
        <v>0.75862869999999993</v>
      </c>
      <c r="E67" s="62">
        <f t="shared" si="2"/>
        <v>6.504316684621593E-2</v>
      </c>
      <c r="F67" s="44">
        <v>7.657235</v>
      </c>
      <c r="G67" s="45">
        <v>7.657235</v>
      </c>
      <c r="H67" s="45">
        <v>0</v>
      </c>
      <c r="I67" s="20">
        <f t="shared" si="3"/>
        <v>0</v>
      </c>
      <c r="K67" s="158"/>
      <c r="L67" s="157"/>
      <c r="M67" s="157"/>
    </row>
    <row r="68" spans="1:13" ht="15" customHeight="1" x14ac:dyDescent="0.25">
      <c r="A68" s="2" t="s">
        <v>57</v>
      </c>
      <c r="B68" s="10">
        <v>26.862333</v>
      </c>
      <c r="C68" s="13">
        <v>26.862333</v>
      </c>
      <c r="D68" s="13">
        <v>0.52128265000000007</v>
      </c>
      <c r="E68" s="62">
        <f t="shared" si="2"/>
        <v>1.9405710218840636E-2</v>
      </c>
      <c r="F68" s="44">
        <v>377.87366700000001</v>
      </c>
      <c r="G68" s="45">
        <v>377.87366700000001</v>
      </c>
      <c r="H68" s="45">
        <v>0</v>
      </c>
      <c r="I68" s="20">
        <f t="shared" si="3"/>
        <v>0</v>
      </c>
      <c r="K68" s="158"/>
      <c r="L68" s="157"/>
      <c r="M68" s="157"/>
    </row>
    <row r="69" spans="1:13" ht="15" customHeight="1" x14ac:dyDescent="0.25">
      <c r="A69" s="2" t="s">
        <v>58</v>
      </c>
      <c r="B69" s="10">
        <v>8.0123850000000001</v>
      </c>
      <c r="C69" s="13">
        <v>8.0123850000000001</v>
      </c>
      <c r="D69" s="13">
        <v>0</v>
      </c>
      <c r="E69" s="62">
        <f t="shared" si="2"/>
        <v>0</v>
      </c>
      <c r="F69" s="44">
        <v>93.507814999999994</v>
      </c>
      <c r="G69" s="45">
        <v>93.507814999999994</v>
      </c>
      <c r="H69" s="45">
        <v>0</v>
      </c>
      <c r="I69" s="20">
        <f t="shared" si="3"/>
        <v>0</v>
      </c>
      <c r="K69" s="158"/>
      <c r="L69" s="157"/>
      <c r="M69" s="157"/>
    </row>
    <row r="70" spans="1:13" ht="15" customHeight="1" x14ac:dyDescent="0.25">
      <c r="A70" s="2" t="s">
        <v>59</v>
      </c>
      <c r="B70" s="10">
        <v>24.393840999999998</v>
      </c>
      <c r="C70" s="13">
        <v>24.393840999999998</v>
      </c>
      <c r="D70" s="13">
        <v>1.0734091499999998</v>
      </c>
      <c r="E70" s="62">
        <f t="shared" si="2"/>
        <v>4.4003285501450953E-2</v>
      </c>
      <c r="F70" s="44">
        <v>23.069849999999999</v>
      </c>
      <c r="G70" s="45">
        <v>23.069849999999999</v>
      </c>
      <c r="H70" s="45">
        <v>0.1</v>
      </c>
      <c r="I70" s="20">
        <f t="shared" si="3"/>
        <v>4.3346619072078931E-3</v>
      </c>
      <c r="K70" s="158"/>
      <c r="L70" s="157"/>
      <c r="M70" s="157"/>
    </row>
    <row r="71" spans="1:13" ht="15" customHeight="1" x14ac:dyDescent="0.25">
      <c r="A71" s="2" t="s">
        <v>60</v>
      </c>
      <c r="B71" s="10">
        <v>18.488734999999998</v>
      </c>
      <c r="C71" s="13">
        <v>18.488734999999998</v>
      </c>
      <c r="D71" s="13">
        <v>0</v>
      </c>
      <c r="E71" s="62">
        <f t="shared" si="2"/>
        <v>0</v>
      </c>
      <c r="F71" s="44">
        <v>34.282764999999998</v>
      </c>
      <c r="G71" s="45">
        <v>34.282764999999998</v>
      </c>
      <c r="H71" s="45">
        <v>0</v>
      </c>
      <c r="I71" s="20">
        <f t="shared" si="3"/>
        <v>0</v>
      </c>
      <c r="K71" s="157"/>
      <c r="L71" s="157"/>
      <c r="M71" s="157"/>
    </row>
    <row r="72" spans="1:13" ht="15" customHeight="1" x14ac:dyDescent="0.25">
      <c r="A72" s="2" t="s">
        <v>61</v>
      </c>
      <c r="B72" s="10">
        <v>6.1280020000000004</v>
      </c>
      <c r="C72" s="13">
        <v>6.1280020000000004</v>
      </c>
      <c r="D72" s="13">
        <v>0.23676079999999999</v>
      </c>
      <c r="E72" s="62">
        <f t="shared" si="2"/>
        <v>3.8635888173665735E-2</v>
      </c>
      <c r="F72" s="44">
        <v>1.0300590000000001</v>
      </c>
      <c r="G72" s="45">
        <v>1.0300590000000001</v>
      </c>
      <c r="H72" s="45">
        <v>1.82271E-3</v>
      </c>
      <c r="I72" s="20">
        <f t="shared" si="3"/>
        <v>1.7695199983690253E-3</v>
      </c>
      <c r="K72" s="158"/>
      <c r="L72" s="157"/>
      <c r="M72" s="157"/>
    </row>
    <row r="73" spans="1:13" ht="15" customHeight="1" x14ac:dyDescent="0.25">
      <c r="A73" s="2" t="s">
        <v>97</v>
      </c>
      <c r="B73" s="10">
        <v>14.519124</v>
      </c>
      <c r="C73" s="13">
        <v>14.519124</v>
      </c>
      <c r="D73" s="13">
        <v>8.6214300000000008E-2</v>
      </c>
      <c r="E73" s="62">
        <f t="shared" si="2"/>
        <v>5.9379822088440051E-3</v>
      </c>
      <c r="F73" s="44">
        <v>1.4320759999999999</v>
      </c>
      <c r="G73" s="45">
        <v>1.4320759999999999</v>
      </c>
      <c r="H73" s="45">
        <v>0</v>
      </c>
      <c r="I73" s="20">
        <f t="shared" si="3"/>
        <v>0</v>
      </c>
      <c r="K73" s="158"/>
      <c r="L73" s="157"/>
      <c r="M73" s="157"/>
    </row>
    <row r="74" spans="1:13" ht="15" customHeight="1" x14ac:dyDescent="0.25">
      <c r="A74" s="2" t="s">
        <v>62</v>
      </c>
      <c r="B74" s="10">
        <v>54.731400000000001</v>
      </c>
      <c r="C74" s="13">
        <v>54.731400000000001</v>
      </c>
      <c r="D74" s="13">
        <v>2.3144387200000001</v>
      </c>
      <c r="E74" s="62">
        <f t="shared" si="2"/>
        <v>4.2287219402390587E-2</v>
      </c>
      <c r="F74" s="44">
        <v>2.0242</v>
      </c>
      <c r="G74" s="45">
        <v>2.0242</v>
      </c>
      <c r="H74" s="45">
        <v>5.9399230000000004E-2</v>
      </c>
      <c r="I74" s="20">
        <f t="shared" si="3"/>
        <v>2.9344545993478906E-2</v>
      </c>
      <c r="K74" s="158"/>
      <c r="L74" s="157"/>
      <c r="M74" s="157"/>
    </row>
    <row r="75" spans="1:13" s="159" customFormat="1" ht="15" customHeight="1" x14ac:dyDescent="0.25">
      <c r="A75" s="2" t="s">
        <v>219</v>
      </c>
      <c r="B75" s="10">
        <v>8.4754819999999995</v>
      </c>
      <c r="C75" s="13">
        <v>8.4754819999999995</v>
      </c>
      <c r="D75" s="13">
        <v>6.19938E-3</v>
      </c>
      <c r="E75" s="62">
        <f t="shared" si="2"/>
        <v>7.3144866569240549E-4</v>
      </c>
      <c r="F75" s="44">
        <v>15.717917999999999</v>
      </c>
      <c r="G75" s="45">
        <v>15.717917999999999</v>
      </c>
      <c r="H75" s="45">
        <v>0</v>
      </c>
      <c r="I75" s="20">
        <f t="shared" si="3"/>
        <v>0</v>
      </c>
      <c r="K75" s="160"/>
    </row>
    <row r="76" spans="1:13" ht="15" customHeight="1" x14ac:dyDescent="0.25">
      <c r="A76" s="2" t="s">
        <v>63</v>
      </c>
      <c r="B76" s="10">
        <v>7.5107999999999997</v>
      </c>
      <c r="C76" s="13">
        <v>7.5107999999999997</v>
      </c>
      <c r="D76" s="13">
        <v>0</v>
      </c>
      <c r="E76" s="62">
        <f t="shared" si="2"/>
        <v>0</v>
      </c>
      <c r="F76" s="44">
        <v>1.66</v>
      </c>
      <c r="G76" s="45">
        <v>1.66</v>
      </c>
      <c r="H76" s="45">
        <v>0</v>
      </c>
      <c r="I76" s="20">
        <f t="shared" si="3"/>
        <v>0</v>
      </c>
      <c r="K76" s="158"/>
      <c r="L76" s="157"/>
      <c r="M76" s="157"/>
    </row>
    <row r="77" spans="1:13" ht="15" customHeight="1" x14ac:dyDescent="0.25">
      <c r="A77" s="2" t="s">
        <v>84</v>
      </c>
      <c r="B77" s="10">
        <v>124.8222</v>
      </c>
      <c r="C77" s="13">
        <v>124.8222</v>
      </c>
      <c r="D77" s="13">
        <v>2.4613421800000004</v>
      </c>
      <c r="E77" s="62">
        <f t="shared" si="2"/>
        <v>1.9718785440410443E-2</v>
      </c>
      <c r="F77" s="44">
        <v>2.6377999999999999</v>
      </c>
      <c r="G77" s="45">
        <v>2.6377999999999999</v>
      </c>
      <c r="H77" s="45">
        <v>0</v>
      </c>
      <c r="I77" s="20">
        <f t="shared" si="3"/>
        <v>0</v>
      </c>
      <c r="K77" s="158"/>
      <c r="L77" s="157"/>
      <c r="M77" s="157"/>
    </row>
    <row r="78" spans="1:13" ht="15" customHeight="1" x14ac:dyDescent="0.25">
      <c r="A78" s="2" t="s">
        <v>104</v>
      </c>
      <c r="B78" s="34">
        <v>60.588999999999999</v>
      </c>
      <c r="C78" s="35">
        <v>60.588999999999999</v>
      </c>
      <c r="D78" s="35">
        <v>1.66377201</v>
      </c>
      <c r="E78" s="62">
        <f t="shared" si="2"/>
        <v>2.7459968146033107E-2</v>
      </c>
      <c r="F78" s="34">
        <v>583.2894</v>
      </c>
      <c r="G78" s="35">
        <v>583.2894</v>
      </c>
      <c r="H78" s="35">
        <v>1.1086899699999999</v>
      </c>
      <c r="I78" s="20">
        <f t="shared" si="3"/>
        <v>1.9007545311126859E-3</v>
      </c>
      <c r="K78" s="158"/>
      <c r="L78" s="157"/>
      <c r="M78" s="157"/>
    </row>
    <row r="79" spans="1:13" ht="15" customHeight="1" x14ac:dyDescent="0.25">
      <c r="A79" s="2" t="s">
        <v>64</v>
      </c>
      <c r="B79" s="10">
        <v>6.6338999999999997</v>
      </c>
      <c r="C79" s="13">
        <v>6.6338999999999997</v>
      </c>
      <c r="D79" s="13">
        <v>0.22815340000000001</v>
      </c>
      <c r="E79" s="62">
        <f t="shared" si="2"/>
        <v>3.4392046910565431E-2</v>
      </c>
      <c r="F79" s="44">
        <v>5.9851999999999999</v>
      </c>
      <c r="G79" s="45">
        <v>5.9851999999999999</v>
      </c>
      <c r="H79" s="45">
        <v>2.9773299999999998E-3</v>
      </c>
      <c r="I79" s="20">
        <f t="shared" si="3"/>
        <v>4.9744870681013163E-4</v>
      </c>
      <c r="K79" s="158"/>
      <c r="L79" s="157"/>
      <c r="M79" s="157"/>
    </row>
    <row r="80" spans="1:13" ht="15" customHeight="1" x14ac:dyDescent="0.25">
      <c r="A80" s="2" t="s">
        <v>65</v>
      </c>
      <c r="B80" s="10">
        <v>22.962513999999999</v>
      </c>
      <c r="C80" s="13">
        <v>22.962513999999999</v>
      </c>
      <c r="D80" s="13">
        <v>0.80633430000000006</v>
      </c>
      <c r="E80" s="62">
        <f t="shared" si="2"/>
        <v>3.5115244785479505E-2</v>
      </c>
      <c r="F80" s="44">
        <v>53.129190000000001</v>
      </c>
      <c r="G80" s="45">
        <v>53.129190000000001</v>
      </c>
      <c r="H80" s="45">
        <v>3.9925758399999998</v>
      </c>
      <c r="I80" s="20">
        <f t="shared" si="3"/>
        <v>7.5148441751135289E-2</v>
      </c>
      <c r="K80" s="158"/>
      <c r="L80" s="157"/>
      <c r="M80" s="157"/>
    </row>
    <row r="81" spans="1:13" ht="15" customHeight="1" x14ac:dyDescent="0.25">
      <c r="A81" s="7" t="s">
        <v>85</v>
      </c>
      <c r="B81" s="10">
        <v>3.426625</v>
      </c>
      <c r="C81" s="13">
        <v>3.426625</v>
      </c>
      <c r="D81" s="13">
        <v>0.12552943</v>
      </c>
      <c r="E81" s="62">
        <f t="shared" si="2"/>
        <v>3.6633547586911321E-2</v>
      </c>
      <c r="F81" s="44">
        <v>2.2174749999999999</v>
      </c>
      <c r="G81" s="45">
        <v>2.2174749999999999</v>
      </c>
      <c r="H81" s="45">
        <v>0</v>
      </c>
      <c r="I81" s="20">
        <f t="shared" si="3"/>
        <v>0</v>
      </c>
      <c r="K81" s="158"/>
      <c r="L81" s="157"/>
      <c r="M81" s="157"/>
    </row>
    <row r="82" spans="1:13" ht="15" customHeight="1" x14ac:dyDescent="0.25">
      <c r="A82" s="2" t="s">
        <v>66</v>
      </c>
      <c r="B82" s="10">
        <v>15.4984</v>
      </c>
      <c r="C82" s="13">
        <v>15.4984</v>
      </c>
      <c r="D82" s="13">
        <v>0.62869246999999995</v>
      </c>
      <c r="E82" s="62">
        <f t="shared" si="2"/>
        <v>4.0564991870128526E-2</v>
      </c>
      <c r="F82" s="44">
        <v>7.9913999999999996</v>
      </c>
      <c r="G82" s="45">
        <v>7.9913999999999996</v>
      </c>
      <c r="H82" s="45">
        <v>1.7327509999999997E-2</v>
      </c>
      <c r="I82" s="20">
        <f t="shared" si="3"/>
        <v>2.1682696398628524E-3</v>
      </c>
      <c r="K82" s="158"/>
      <c r="L82" s="157"/>
      <c r="M82" s="157"/>
    </row>
    <row r="83" spans="1:13" ht="15" customHeight="1" x14ac:dyDescent="0.25">
      <c r="A83" s="2" t="s">
        <v>67</v>
      </c>
      <c r="B83" s="10">
        <v>7.3010999999999999</v>
      </c>
      <c r="C83" s="13">
        <v>7.3010999999999999</v>
      </c>
      <c r="D83" s="13">
        <v>0.19005</v>
      </c>
      <c r="E83" s="62">
        <f t="shared" si="2"/>
        <v>2.603032419772363E-2</v>
      </c>
      <c r="F83" s="44">
        <v>51.475900000000003</v>
      </c>
      <c r="G83" s="45">
        <v>51.475900000000003</v>
      </c>
      <c r="H83" s="45">
        <v>3.4229089999999997E-2</v>
      </c>
      <c r="I83" s="20">
        <f t="shared" si="3"/>
        <v>6.6495369677849235E-4</v>
      </c>
      <c r="K83" s="158"/>
      <c r="L83" s="157"/>
      <c r="M83" s="157"/>
    </row>
    <row r="84" spans="1:13" ht="15" customHeight="1" x14ac:dyDescent="0.25">
      <c r="A84" s="2" t="s">
        <v>68</v>
      </c>
      <c r="B84" s="10">
        <v>7.2233419999999997</v>
      </c>
      <c r="C84" s="13">
        <v>7.2233419999999997</v>
      </c>
      <c r="D84" s="13">
        <v>0.28923916999999999</v>
      </c>
      <c r="E84" s="62">
        <f t="shared" si="2"/>
        <v>4.0042292058163662E-2</v>
      </c>
      <c r="F84" s="44">
        <v>2.0239989999999999</v>
      </c>
      <c r="G84" s="45">
        <v>2.0239989999999999</v>
      </c>
      <c r="H84" s="45">
        <v>0</v>
      </c>
      <c r="I84" s="20">
        <f t="shared" si="3"/>
        <v>0</v>
      </c>
      <c r="K84" s="158"/>
      <c r="L84" s="157"/>
      <c r="M84" s="157"/>
    </row>
    <row r="85" spans="1:13" ht="15" customHeight="1" x14ac:dyDescent="0.25">
      <c r="A85" s="2" t="s">
        <v>69</v>
      </c>
      <c r="B85" s="10">
        <v>6.3837650000000004</v>
      </c>
      <c r="C85" s="13">
        <v>6.3837650000000004</v>
      </c>
      <c r="D85" s="13">
        <v>0.31024815</v>
      </c>
      <c r="E85" s="62">
        <f t="shared" si="2"/>
        <v>4.8599556844589359E-2</v>
      </c>
      <c r="F85" s="44">
        <v>0.64803500000000003</v>
      </c>
      <c r="G85" s="45">
        <v>0.64803500000000003</v>
      </c>
      <c r="H85" s="45">
        <v>2.1425779999999998E-2</v>
      </c>
      <c r="I85" s="20">
        <f t="shared" si="3"/>
        <v>3.3062689515226798E-2</v>
      </c>
      <c r="K85" s="158"/>
      <c r="L85" s="157"/>
      <c r="M85" s="157"/>
    </row>
    <row r="86" spans="1:13" ht="15" customHeight="1" x14ac:dyDescent="0.25">
      <c r="A86" s="2" t="s">
        <v>70</v>
      </c>
      <c r="B86" s="10">
        <v>14.6401</v>
      </c>
      <c r="C86" s="13">
        <v>14.6401</v>
      </c>
      <c r="D86" s="13">
        <v>1.1752093300000002</v>
      </c>
      <c r="E86" s="62">
        <f t="shared" si="2"/>
        <v>8.0273313023818155E-2</v>
      </c>
      <c r="F86" s="44">
        <v>4.3112000000000004</v>
      </c>
      <c r="G86" s="45">
        <v>4.3112000000000004</v>
      </c>
      <c r="H86" s="45">
        <v>0.10117481</v>
      </c>
      <c r="I86" s="20">
        <f t="shared" si="3"/>
        <v>2.3467899888662089E-2</v>
      </c>
      <c r="K86" s="158"/>
      <c r="L86" s="157"/>
      <c r="M86" s="157"/>
    </row>
    <row r="87" spans="1:13" ht="15" customHeight="1" x14ac:dyDescent="0.25">
      <c r="A87" s="2" t="s">
        <v>71</v>
      </c>
      <c r="B87" s="10">
        <v>1.6839999999999999</v>
      </c>
      <c r="C87" s="13">
        <v>1.6839999999999999</v>
      </c>
      <c r="D87" s="13">
        <v>1.6071400000000002E-3</v>
      </c>
      <c r="E87" s="62">
        <f t="shared" si="2"/>
        <v>9.5435866983372938E-4</v>
      </c>
      <c r="F87" s="11" t="s">
        <v>20</v>
      </c>
      <c r="G87" s="12" t="s">
        <v>20</v>
      </c>
      <c r="H87" s="12" t="s">
        <v>20</v>
      </c>
      <c r="I87" s="20" t="s">
        <v>20</v>
      </c>
      <c r="K87" s="158"/>
      <c r="L87" s="157"/>
      <c r="M87" s="157"/>
    </row>
    <row r="88" spans="1:13" ht="15" customHeight="1" x14ac:dyDescent="0.25">
      <c r="A88" s="2" t="s">
        <v>72</v>
      </c>
      <c r="B88" s="10">
        <v>22.465060000000001</v>
      </c>
      <c r="C88" s="13">
        <v>22.465060000000001</v>
      </c>
      <c r="D88" s="13">
        <v>1.1694376499999999</v>
      </c>
      <c r="E88" s="62">
        <f t="shared" si="2"/>
        <v>5.2055843607806962E-2</v>
      </c>
      <c r="F88" s="11">
        <v>2.0902400000000001</v>
      </c>
      <c r="G88" s="12">
        <v>2.0902400000000001</v>
      </c>
      <c r="H88" s="12">
        <v>5.0832589999999997E-2</v>
      </c>
      <c r="I88" s="20">
        <f>H88/G88</f>
        <v>2.4319020782302508E-2</v>
      </c>
      <c r="K88" s="157"/>
      <c r="L88" s="157"/>
      <c r="M88" s="157"/>
    </row>
    <row r="89" spans="1:13" s="23" customFormat="1" ht="15" customHeight="1" x14ac:dyDescent="0.25">
      <c r="A89" s="24" t="s">
        <v>73</v>
      </c>
      <c r="B89" s="10">
        <v>8.5886689999999994</v>
      </c>
      <c r="C89" s="13">
        <v>8.5886689999999994</v>
      </c>
      <c r="D89" s="13">
        <v>9.5983529999999997E-2</v>
      </c>
      <c r="E89" s="62">
        <f t="shared" si="2"/>
        <v>1.117560008425054E-2</v>
      </c>
      <c r="F89" s="11">
        <v>0.81793099999999996</v>
      </c>
      <c r="G89" s="12">
        <v>0.81793099999999996</v>
      </c>
      <c r="H89" s="12">
        <v>5.243E-4</v>
      </c>
      <c r="I89" s="20">
        <f>H89/G89</f>
        <v>6.410076155568135E-4</v>
      </c>
      <c r="K89" s="158"/>
      <c r="L89" s="157"/>
      <c r="M89" s="157"/>
    </row>
    <row r="90" spans="1:13" s="23" customFormat="1" ht="15" customHeight="1" x14ac:dyDescent="0.25">
      <c r="A90" s="25" t="s">
        <v>74</v>
      </c>
      <c r="B90" s="10">
        <v>6.6812279999999999</v>
      </c>
      <c r="C90" s="13">
        <v>6.6812279999999999</v>
      </c>
      <c r="D90" s="13">
        <v>0.32913709000000002</v>
      </c>
      <c r="E90" s="62">
        <f t="shared" si="2"/>
        <v>4.9262963335482642E-2</v>
      </c>
      <c r="F90" s="11">
        <v>9.3472E-2</v>
      </c>
      <c r="G90" s="12">
        <v>9.3472E-2</v>
      </c>
      <c r="H90" s="12">
        <v>8.3615000000000002E-4</v>
      </c>
      <c r="I90" s="20">
        <f>H90/G90</f>
        <v>8.9454596028757279E-3</v>
      </c>
      <c r="K90" s="158"/>
      <c r="L90" s="157"/>
      <c r="M90" s="157"/>
    </row>
    <row r="91" spans="1:13" s="23" customFormat="1" ht="15" customHeight="1" x14ac:dyDescent="0.25">
      <c r="A91" s="25" t="s">
        <v>105</v>
      </c>
      <c r="B91" s="10">
        <v>166.27</v>
      </c>
      <c r="C91" s="13">
        <v>166.27</v>
      </c>
      <c r="D91" s="13">
        <v>17.096112899999998</v>
      </c>
      <c r="E91" s="62">
        <f t="shared" si="2"/>
        <v>0.1028213923137066</v>
      </c>
      <c r="F91" s="44">
        <v>14.1</v>
      </c>
      <c r="G91" s="45">
        <v>14.1</v>
      </c>
      <c r="H91" s="45">
        <v>0</v>
      </c>
      <c r="I91" s="20">
        <f>H91/G91</f>
        <v>0</v>
      </c>
      <c r="K91" s="158"/>
      <c r="L91" s="157"/>
      <c r="M91" s="157"/>
    </row>
    <row r="92" spans="1:13" s="23" customFormat="1" ht="15" customHeight="1" x14ac:dyDescent="0.25">
      <c r="A92" s="22" t="s">
        <v>232</v>
      </c>
      <c r="B92" s="10">
        <v>2.4315000000000002</v>
      </c>
      <c r="C92" s="13">
        <v>2.4315000000000002</v>
      </c>
      <c r="D92" s="13">
        <v>0.11818658</v>
      </c>
      <c r="E92" s="62">
        <f t="shared" si="2"/>
        <v>4.860644869422167E-2</v>
      </c>
      <c r="F92" s="11" t="s">
        <v>20</v>
      </c>
      <c r="G92" s="12" t="s">
        <v>20</v>
      </c>
      <c r="H92" s="12" t="s">
        <v>20</v>
      </c>
      <c r="I92" s="20" t="s">
        <v>20</v>
      </c>
      <c r="K92" s="158"/>
      <c r="L92" s="157"/>
      <c r="M92" s="157"/>
    </row>
    <row r="93" spans="1:13" ht="15" customHeight="1" x14ac:dyDescent="0.25">
      <c r="A93" s="2" t="s">
        <v>75</v>
      </c>
      <c r="B93" s="10">
        <v>25.402743999999998</v>
      </c>
      <c r="C93" s="13">
        <v>25.402743999999998</v>
      </c>
      <c r="D93" s="13">
        <v>2.990992E-2</v>
      </c>
      <c r="E93" s="62">
        <f t="shared" si="2"/>
        <v>1.1774287061271807E-3</v>
      </c>
      <c r="F93" s="44">
        <v>3.482256</v>
      </c>
      <c r="G93" s="45">
        <v>3.482256</v>
      </c>
      <c r="H93" s="45">
        <v>0</v>
      </c>
      <c r="I93" s="20">
        <f t="shared" si="3"/>
        <v>0</v>
      </c>
      <c r="K93" s="158"/>
      <c r="L93" s="157"/>
      <c r="M93" s="157"/>
    </row>
    <row r="94" spans="1:13" ht="15" customHeight="1" x14ac:dyDescent="0.25">
      <c r="A94" s="7" t="s">
        <v>76</v>
      </c>
      <c r="B94" s="10">
        <v>9.5028109999999995</v>
      </c>
      <c r="C94" s="13">
        <v>9.5028109999999995</v>
      </c>
      <c r="D94" s="13">
        <v>0.18532465000000001</v>
      </c>
      <c r="E94" s="62">
        <f t="shared" si="2"/>
        <v>1.950208732973854E-2</v>
      </c>
      <c r="F94" s="44">
        <v>5.7622059999999999</v>
      </c>
      <c r="G94" s="45">
        <v>5.7622059999999999</v>
      </c>
      <c r="H94" s="45">
        <v>0</v>
      </c>
      <c r="I94" s="20">
        <f t="shared" si="3"/>
        <v>0</v>
      </c>
      <c r="K94" s="158"/>
      <c r="L94" s="157"/>
      <c r="M94" s="157"/>
    </row>
    <row r="95" spans="1:13" ht="15" customHeight="1" x14ac:dyDescent="0.25">
      <c r="A95" s="2" t="s">
        <v>77</v>
      </c>
      <c r="B95" s="10">
        <v>66.904700000000005</v>
      </c>
      <c r="C95" s="13">
        <v>66.904700000000005</v>
      </c>
      <c r="D95" s="13">
        <v>7.2987490000000002E-2</v>
      </c>
      <c r="E95" s="62">
        <f t="shared" si="2"/>
        <v>1.0909172300301773E-3</v>
      </c>
      <c r="F95" s="44">
        <v>7.4455</v>
      </c>
      <c r="G95" s="45">
        <v>7.4455</v>
      </c>
      <c r="H95" s="45">
        <v>0</v>
      </c>
      <c r="I95" s="20">
        <f t="shared" si="3"/>
        <v>0</v>
      </c>
      <c r="K95" s="158"/>
      <c r="L95" s="157"/>
      <c r="M95" s="157"/>
    </row>
    <row r="96" spans="1:13" ht="15" customHeight="1" x14ac:dyDescent="0.25">
      <c r="A96" s="2" t="s">
        <v>78</v>
      </c>
      <c r="B96" s="10">
        <v>264.96028999999999</v>
      </c>
      <c r="C96" s="13">
        <v>264.96028999999999</v>
      </c>
      <c r="D96" s="13">
        <v>7.9929042300000006</v>
      </c>
      <c r="E96" s="62">
        <f t="shared" si="2"/>
        <v>3.0166423164769335E-2</v>
      </c>
      <c r="F96" s="44">
        <v>21.7836</v>
      </c>
      <c r="G96" s="45">
        <v>21.7836</v>
      </c>
      <c r="H96" s="45">
        <v>3.4606309999999994E-2</v>
      </c>
      <c r="I96" s="20">
        <f t="shared" si="3"/>
        <v>1.588640536917681E-3</v>
      </c>
      <c r="K96" s="158"/>
      <c r="L96" s="157"/>
      <c r="M96" s="157"/>
    </row>
    <row r="97" spans="1:12" ht="15" customHeight="1" x14ac:dyDescent="0.25">
      <c r="A97" s="2" t="s">
        <v>86</v>
      </c>
      <c r="B97" s="10">
        <v>101.69029999999999</v>
      </c>
      <c r="C97" s="13">
        <v>101.69029999999999</v>
      </c>
      <c r="D97" s="13">
        <v>5.4448710299999998</v>
      </c>
      <c r="E97" s="62">
        <f t="shared" si="2"/>
        <v>5.354366178485067E-2</v>
      </c>
      <c r="F97" s="44">
        <v>26.477699999999999</v>
      </c>
      <c r="G97" s="45">
        <v>26.477699999999999</v>
      </c>
      <c r="H97" s="45">
        <v>0</v>
      </c>
      <c r="I97" s="20">
        <f t="shared" si="3"/>
        <v>0</v>
      </c>
      <c r="K97" s="156"/>
      <c r="L97" s="155"/>
    </row>
    <row r="98" spans="1:12" ht="15" customHeight="1" x14ac:dyDescent="0.25">
      <c r="A98" s="2" t="s">
        <v>79</v>
      </c>
      <c r="B98" s="10">
        <v>0.53</v>
      </c>
      <c r="C98" s="13">
        <v>0.53</v>
      </c>
      <c r="D98" s="13">
        <v>0</v>
      </c>
      <c r="E98" s="62">
        <f t="shared" si="2"/>
        <v>0</v>
      </c>
      <c r="F98" s="11">
        <v>0.2</v>
      </c>
      <c r="G98" s="12">
        <v>0.2</v>
      </c>
      <c r="H98" s="12">
        <v>0</v>
      </c>
      <c r="I98" s="20">
        <f t="shared" si="3"/>
        <v>0</v>
      </c>
      <c r="K98" s="156"/>
      <c r="L98" s="155"/>
    </row>
    <row r="99" spans="1:12" ht="15" customHeight="1" thickBot="1" x14ac:dyDescent="0.3">
      <c r="A99" s="9" t="s">
        <v>80</v>
      </c>
      <c r="B99" s="52">
        <v>32.020899999999997</v>
      </c>
      <c r="C99" s="53">
        <v>32.020899999999997</v>
      </c>
      <c r="D99" s="53">
        <v>0.52845692</v>
      </c>
      <c r="E99" s="64">
        <f>D99/C99</f>
        <v>1.650349990162675E-2</v>
      </c>
      <c r="F99" s="46">
        <v>8.6021000000000001</v>
      </c>
      <c r="G99" s="47">
        <v>8.6021000000000001</v>
      </c>
      <c r="H99" s="47">
        <v>0</v>
      </c>
      <c r="I99" s="33">
        <f t="shared" ref="I99:I104" si="4">H99/G99</f>
        <v>0</v>
      </c>
      <c r="K99" s="156"/>
      <c r="L99" s="155"/>
    </row>
    <row r="100" spans="1:12" ht="15" customHeight="1" thickBot="1" x14ac:dyDescent="0.3">
      <c r="A100" s="37" t="s">
        <v>100</v>
      </c>
      <c r="B100" s="73">
        <f>SUM(B101:B106)</f>
        <v>971.87879199999998</v>
      </c>
      <c r="C100" s="74">
        <f>SUM(C101:C106)</f>
        <v>971.87879199999998</v>
      </c>
      <c r="D100" s="74">
        <f>SUM(D101:D106)</f>
        <v>53.444040579999999</v>
      </c>
      <c r="E100" s="75">
        <f>D100/C100</f>
        <v>5.499043812862623E-2</v>
      </c>
      <c r="F100" s="76">
        <f>SUM(F101:F106)</f>
        <v>3360.5404369999997</v>
      </c>
      <c r="G100" s="38">
        <f>SUM(G101:G106)</f>
        <v>3360.5404369999997</v>
      </c>
      <c r="H100" s="38">
        <f>SUM(H101:H106)</f>
        <v>188.66678884000001</v>
      </c>
      <c r="I100" s="41">
        <f t="shared" si="4"/>
        <v>5.6141799920856016E-2</v>
      </c>
      <c r="K100" s="156"/>
      <c r="L100" s="155"/>
    </row>
    <row r="101" spans="1:12" ht="15" customHeight="1" x14ac:dyDescent="0.25">
      <c r="A101" s="7" t="s">
        <v>87</v>
      </c>
      <c r="B101" s="54">
        <v>260.33783099999999</v>
      </c>
      <c r="C101" s="55">
        <v>260.33783099999999</v>
      </c>
      <c r="D101" s="55">
        <v>2.8315548800000001</v>
      </c>
      <c r="E101" s="65">
        <f>D101/C101</f>
        <v>1.0876463359641342E-2</v>
      </c>
      <c r="F101" s="42">
        <v>229.974842</v>
      </c>
      <c r="G101" s="43">
        <v>229.974842</v>
      </c>
      <c r="H101" s="43">
        <v>0</v>
      </c>
      <c r="I101" s="30">
        <f t="shared" si="4"/>
        <v>0</v>
      </c>
      <c r="K101" s="156"/>
      <c r="L101" s="155"/>
    </row>
    <row r="102" spans="1:12" ht="15" customHeight="1" x14ac:dyDescent="0.25">
      <c r="A102" s="2" t="s">
        <v>88</v>
      </c>
      <c r="B102" s="10">
        <v>333.76650000000001</v>
      </c>
      <c r="C102" s="13">
        <v>333.76650000000001</v>
      </c>
      <c r="D102" s="13">
        <v>30.529603000000002</v>
      </c>
      <c r="E102" s="62">
        <f>D102/C102</f>
        <v>9.1469943808021481E-2</v>
      </c>
      <c r="F102" s="44">
        <v>1102.0624</v>
      </c>
      <c r="G102" s="45">
        <v>1102.0624</v>
      </c>
      <c r="H102" s="45">
        <v>135.3194</v>
      </c>
      <c r="I102" s="20">
        <f t="shared" si="4"/>
        <v>0.12278742111154504</v>
      </c>
      <c r="K102" s="156"/>
      <c r="L102" s="155"/>
    </row>
    <row r="103" spans="1:12" ht="15" customHeight="1" x14ac:dyDescent="0.25">
      <c r="A103" s="2" t="s">
        <v>89</v>
      </c>
      <c r="B103" s="10">
        <v>206.84880000000001</v>
      </c>
      <c r="C103" s="13">
        <v>206.84880000000001</v>
      </c>
      <c r="D103" s="13">
        <v>16.734195</v>
      </c>
      <c r="E103" s="62">
        <f>D103/C103</f>
        <v>8.0900614361794701E-2</v>
      </c>
      <c r="F103" s="44">
        <v>559.81719999999996</v>
      </c>
      <c r="G103" s="45">
        <v>559.81719999999996</v>
      </c>
      <c r="H103" s="45">
        <v>51.618000000000002</v>
      </c>
      <c r="I103" s="20">
        <f t="shared" si="4"/>
        <v>9.2205098378542155E-2</v>
      </c>
      <c r="K103" s="156"/>
      <c r="L103" s="155"/>
    </row>
    <row r="104" spans="1:12" ht="15" customHeight="1" x14ac:dyDescent="0.25">
      <c r="A104" s="2" t="s">
        <v>108</v>
      </c>
      <c r="B104" s="11" t="s">
        <v>20</v>
      </c>
      <c r="C104" s="12" t="s">
        <v>20</v>
      </c>
      <c r="D104" s="12" t="s">
        <v>20</v>
      </c>
      <c r="E104" s="62" t="s">
        <v>20</v>
      </c>
      <c r="F104" s="44">
        <v>1301.947776</v>
      </c>
      <c r="G104" s="45">
        <v>1301.947776</v>
      </c>
      <c r="H104" s="67">
        <v>1.68650707</v>
      </c>
      <c r="I104" s="20">
        <f t="shared" si="4"/>
        <v>1.2953722884196546E-3</v>
      </c>
      <c r="K104" s="156"/>
      <c r="L104" s="155"/>
    </row>
    <row r="105" spans="1:12" ht="15" customHeight="1" x14ac:dyDescent="0.25">
      <c r="A105" s="2" t="s">
        <v>90</v>
      </c>
      <c r="B105" s="11">
        <v>2.9946999999999999</v>
      </c>
      <c r="C105" s="12">
        <v>2.9946999999999999</v>
      </c>
      <c r="D105" s="12">
        <v>8.0082860000000006E-2</v>
      </c>
      <c r="E105" s="62">
        <f>D105/C105</f>
        <v>2.6741530036397638E-2</v>
      </c>
      <c r="F105" s="68" t="s">
        <v>20</v>
      </c>
      <c r="G105" s="69" t="s">
        <v>20</v>
      </c>
      <c r="H105" s="69" t="s">
        <v>20</v>
      </c>
      <c r="I105" s="20" t="s">
        <v>20</v>
      </c>
    </row>
    <row r="106" spans="1:12" ht="15" customHeight="1" thickBot="1" x14ac:dyDescent="0.3">
      <c r="A106" s="9" t="s">
        <v>91</v>
      </c>
      <c r="B106" s="52">
        <v>167.930961</v>
      </c>
      <c r="C106" s="53">
        <v>167.930961</v>
      </c>
      <c r="D106" s="53">
        <v>3.2686048400000001</v>
      </c>
      <c r="E106" s="64">
        <f>D106/C106</f>
        <v>1.9463979843478654E-2</v>
      </c>
      <c r="F106" s="46">
        <v>166.73821899999999</v>
      </c>
      <c r="G106" s="47">
        <v>166.73821899999999</v>
      </c>
      <c r="H106" s="47">
        <v>4.288177E-2</v>
      </c>
      <c r="I106" s="31">
        <f>H106/G106</f>
        <v>2.5718020893578098E-4</v>
      </c>
    </row>
    <row r="107" spans="1:12" ht="22.5" customHeight="1" x14ac:dyDescent="0.25">
      <c r="A107" s="154" t="s">
        <v>213</v>
      </c>
      <c r="B107" s="154"/>
      <c r="C107" s="154"/>
      <c r="D107" s="154"/>
      <c r="E107" s="183" t="s">
        <v>214</v>
      </c>
      <c r="F107" s="183"/>
      <c r="G107" s="183"/>
      <c r="H107" s="183"/>
      <c r="I107" s="183"/>
    </row>
    <row r="108" spans="1:12" s="153" customFormat="1" ht="22.5" customHeight="1" x14ac:dyDescent="0.25">
      <c r="A108" s="184" t="s">
        <v>215</v>
      </c>
      <c r="B108" s="185"/>
      <c r="C108" s="185"/>
      <c r="D108" s="185"/>
      <c r="E108" s="185"/>
      <c r="F108" s="185"/>
      <c r="G108" s="185"/>
      <c r="H108" s="185"/>
      <c r="I108" s="185"/>
    </row>
    <row r="109" spans="1:12" s="153" customFormat="1" ht="15" customHeight="1" x14ac:dyDescent="0.25">
      <c r="A109" s="186"/>
      <c r="B109" s="186"/>
      <c r="C109" s="186"/>
      <c r="D109" s="186"/>
      <c r="E109" s="186"/>
      <c r="F109" s="186"/>
      <c r="G109" s="186"/>
      <c r="H109" s="186"/>
      <c r="I109" s="186"/>
    </row>
    <row r="110" spans="1:12" ht="12.75" customHeight="1" x14ac:dyDescent="0.25">
      <c r="A110" s="181" t="s">
        <v>95</v>
      </c>
      <c r="B110" s="181"/>
      <c r="C110" s="181"/>
      <c r="D110" s="181"/>
      <c r="E110" s="181"/>
      <c r="F110" s="181"/>
      <c r="G110" s="181"/>
      <c r="H110" s="181"/>
      <c r="I110" s="181"/>
    </row>
    <row r="111" spans="1:12" ht="12.75" customHeight="1" x14ac:dyDescent="0.25">
      <c r="A111" s="187" t="s">
        <v>106</v>
      </c>
      <c r="B111" s="187"/>
      <c r="C111" s="187"/>
      <c r="D111" s="187"/>
      <c r="E111" s="187"/>
      <c r="F111" s="187"/>
      <c r="G111" s="187"/>
      <c r="H111" s="187"/>
      <c r="I111" s="187"/>
    </row>
    <row r="112" spans="1:12" ht="12.75" customHeight="1" x14ac:dyDescent="0.25">
      <c r="A112" s="181" t="s">
        <v>223</v>
      </c>
      <c r="B112" s="181"/>
      <c r="C112" s="181"/>
      <c r="D112" s="181"/>
      <c r="E112" s="181"/>
      <c r="F112" s="181"/>
      <c r="G112" s="181"/>
      <c r="H112" s="181"/>
      <c r="I112" s="181"/>
    </row>
    <row r="113" spans="1:9" ht="12.75" customHeight="1" x14ac:dyDescent="0.25">
      <c r="A113" s="182" t="s">
        <v>107</v>
      </c>
      <c r="B113" s="182"/>
      <c r="C113" s="182"/>
      <c r="D113" s="182"/>
      <c r="E113" s="182"/>
      <c r="F113" s="182"/>
      <c r="G113" s="182"/>
      <c r="H113" s="182"/>
      <c r="I113" s="182"/>
    </row>
    <row r="114" spans="1:9" x14ac:dyDescent="0.25">
      <c r="A114" s="196" t="s">
        <v>0</v>
      </c>
      <c r="B114" s="196"/>
      <c r="C114" s="196"/>
      <c r="D114" s="196"/>
      <c r="E114" s="196"/>
      <c r="F114" s="196"/>
      <c r="G114" s="196"/>
      <c r="H114" s="196"/>
      <c r="I114" s="196"/>
    </row>
    <row r="115" spans="1:9" x14ac:dyDescent="0.25">
      <c r="A115" s="196" t="s">
        <v>1</v>
      </c>
      <c r="B115" s="196"/>
      <c r="C115" s="196"/>
      <c r="D115" s="196"/>
      <c r="E115" s="196"/>
      <c r="F115" s="196"/>
      <c r="G115" s="196"/>
      <c r="H115" s="196"/>
      <c r="I115" s="196"/>
    </row>
    <row r="116" spans="1:9" x14ac:dyDescent="0.25">
      <c r="A116" s="188" t="s">
        <v>212</v>
      </c>
      <c r="B116" s="188"/>
      <c r="C116" s="188"/>
      <c r="D116" s="188"/>
      <c r="E116" s="188"/>
      <c r="F116" s="188"/>
      <c r="G116" s="188"/>
      <c r="H116" s="188"/>
      <c r="I116" s="188"/>
    </row>
    <row r="117" spans="1:9" x14ac:dyDescent="0.25">
      <c r="A117" s="188" t="s">
        <v>96</v>
      </c>
      <c r="B117" s="188"/>
      <c r="C117" s="188"/>
      <c r="D117" s="188"/>
      <c r="E117" s="188"/>
      <c r="F117" s="188"/>
      <c r="G117" s="188"/>
      <c r="H117" s="188"/>
      <c r="I117" s="188"/>
    </row>
    <row r="118" spans="1:9" x14ac:dyDescent="0.25">
      <c r="A118" s="188" t="s">
        <v>2</v>
      </c>
      <c r="B118" s="188"/>
      <c r="C118" s="188"/>
      <c r="D118" s="188"/>
      <c r="E118" s="188"/>
      <c r="F118" s="188"/>
      <c r="G118" s="188"/>
      <c r="H118" s="188"/>
      <c r="I118" s="188"/>
    </row>
    <row r="119" spans="1:9" x14ac:dyDescent="0.25">
      <c r="A119" s="188" t="s">
        <v>222</v>
      </c>
      <c r="B119" s="188"/>
      <c r="C119" s="188"/>
      <c r="D119" s="188"/>
      <c r="E119" s="188"/>
      <c r="F119" s="188"/>
      <c r="G119" s="188"/>
      <c r="H119" s="188"/>
      <c r="I119" s="188"/>
    </row>
    <row r="120" spans="1:9" ht="15.75" thickBot="1" x14ac:dyDescent="0.3">
      <c r="A120" s="189" t="s">
        <v>3</v>
      </c>
      <c r="B120" s="189"/>
      <c r="C120" s="189"/>
      <c r="D120" s="189"/>
      <c r="E120" s="189"/>
      <c r="F120" s="189"/>
      <c r="G120" s="189"/>
      <c r="H120" s="189"/>
      <c r="I120" s="189"/>
    </row>
    <row r="121" spans="1:9" x14ac:dyDescent="0.25">
      <c r="A121" s="190" t="s">
        <v>4</v>
      </c>
      <c r="B121" s="192" t="s">
        <v>5</v>
      </c>
      <c r="C121" s="193"/>
      <c r="D121" s="193"/>
      <c r="E121" s="194"/>
      <c r="F121" s="192" t="s">
        <v>6</v>
      </c>
      <c r="G121" s="193"/>
      <c r="H121" s="193"/>
      <c r="I121" s="195"/>
    </row>
    <row r="122" spans="1:9" ht="30.75" thickBot="1" x14ac:dyDescent="0.3">
      <c r="A122" s="191"/>
      <c r="B122" s="172" t="s">
        <v>7</v>
      </c>
      <c r="C122" s="173" t="s">
        <v>8</v>
      </c>
      <c r="D122" s="173" t="s">
        <v>217</v>
      </c>
      <c r="E122" s="174" t="s">
        <v>10</v>
      </c>
      <c r="F122" s="175" t="s">
        <v>7</v>
      </c>
      <c r="G122" s="173" t="s">
        <v>8</v>
      </c>
      <c r="H122" s="173" t="s">
        <v>216</v>
      </c>
      <c r="I122" s="176" t="s">
        <v>10</v>
      </c>
    </row>
    <row r="123" spans="1:9" ht="15.75" thickBot="1" x14ac:dyDescent="0.3">
      <c r="A123" s="77" t="s">
        <v>98</v>
      </c>
      <c r="B123" s="26">
        <f>B124+B213</f>
        <v>14672.920396000001</v>
      </c>
      <c r="C123" s="27">
        <f>C124+C213</f>
        <v>14669.332911999998</v>
      </c>
      <c r="D123" s="27">
        <f>D124+D213</f>
        <v>2182.9632110999996</v>
      </c>
      <c r="E123" s="58">
        <f>D123/C123</f>
        <v>0.14881134842295821</v>
      </c>
      <c r="F123" s="26">
        <f>F124+F213</f>
        <v>8996.3504290000001</v>
      </c>
      <c r="G123" s="27">
        <f>G124+G213</f>
        <v>8992.5851729999995</v>
      </c>
      <c r="H123" s="27">
        <f>H124+H213</f>
        <v>1077.8082468900002</v>
      </c>
      <c r="I123" s="28">
        <f>H123/G123</f>
        <v>0.11985521695430711</v>
      </c>
    </row>
    <row r="124" spans="1:9" ht="15.75" thickBot="1" x14ac:dyDescent="0.3">
      <c r="A124" s="78" t="s">
        <v>11</v>
      </c>
      <c r="B124" s="39">
        <f>B125+B154</f>
        <v>13701.041604000002</v>
      </c>
      <c r="C124" s="40">
        <f>C125+C154</f>
        <v>13697.454119999999</v>
      </c>
      <c r="D124" s="40">
        <f>D125+D154</f>
        <v>2077.7465114899996</v>
      </c>
      <c r="E124" s="59">
        <f>D124/C124</f>
        <v>0.15168851768272978</v>
      </c>
      <c r="F124" s="39">
        <f>F125+F154</f>
        <v>5635.8099920000004</v>
      </c>
      <c r="G124" s="40">
        <f>G125+G154</f>
        <v>5632.0447359999998</v>
      </c>
      <c r="H124" s="40">
        <f>H125+H154</f>
        <v>656.87881297000013</v>
      </c>
      <c r="I124" s="41">
        <f>H124/G124</f>
        <v>0.11663238552975871</v>
      </c>
    </row>
    <row r="125" spans="1:9" ht="15.75" thickBot="1" x14ac:dyDescent="0.3">
      <c r="A125" s="79" t="s">
        <v>12</v>
      </c>
      <c r="B125" s="18">
        <f>SUM(B126:B153)</f>
        <v>7884.8311790000025</v>
      </c>
      <c r="C125" s="19">
        <f>SUM(C126:C153)</f>
        <v>7866.3789219999999</v>
      </c>
      <c r="D125" s="19">
        <f>SUM(D126:D153)</f>
        <v>1374.5006401399996</v>
      </c>
      <c r="E125" s="60">
        <f>D125/C125</f>
        <v>0.17473104890687588</v>
      </c>
      <c r="F125" s="18">
        <f>SUM(F126:F153)</f>
        <v>3227.6491410000003</v>
      </c>
      <c r="G125" s="19">
        <f>SUM(G126:G153)</f>
        <v>3245.6542079999995</v>
      </c>
      <c r="H125" s="19">
        <f>SUM(H126:H153)</f>
        <v>596.82069859000012</v>
      </c>
      <c r="I125" s="29">
        <f>H125/G125</f>
        <v>0.18388302029185244</v>
      </c>
    </row>
    <row r="126" spans="1:9" x14ac:dyDescent="0.25">
      <c r="A126" s="1" t="s">
        <v>13</v>
      </c>
      <c r="B126" s="48">
        <v>33.616399999999999</v>
      </c>
      <c r="C126" s="49">
        <v>33.613399999999999</v>
      </c>
      <c r="D126" s="49">
        <v>5.0981921300000002</v>
      </c>
      <c r="E126" s="61">
        <f>D126/C126</f>
        <v>0.15167142062391786</v>
      </c>
      <c r="F126" s="42">
        <v>35.9876</v>
      </c>
      <c r="G126" s="43">
        <v>35.990600000000001</v>
      </c>
      <c r="H126" s="43">
        <v>2.6268576600000002</v>
      </c>
      <c r="I126" s="30">
        <f>H126/G126</f>
        <v>7.2987326135157515E-2</v>
      </c>
    </row>
    <row r="127" spans="1:9" x14ac:dyDescent="0.25">
      <c r="A127" s="2" t="s">
        <v>14</v>
      </c>
      <c r="B127" s="10">
        <v>104.1498</v>
      </c>
      <c r="C127" s="13">
        <v>107.6498</v>
      </c>
      <c r="D127" s="13">
        <v>13.62021884</v>
      </c>
      <c r="E127" s="62">
        <f>D127/C127</f>
        <v>0.12652340125109382</v>
      </c>
      <c r="F127" s="44">
        <v>19.126000000000001</v>
      </c>
      <c r="G127" s="45">
        <v>19.126000000000001</v>
      </c>
      <c r="H127" s="45">
        <v>3.4232328399999998</v>
      </c>
      <c r="I127" s="20">
        <f>H127/G127</f>
        <v>0.17898320819826413</v>
      </c>
    </row>
    <row r="128" spans="1:9" x14ac:dyDescent="0.25">
      <c r="A128" s="2" t="s">
        <v>15</v>
      </c>
      <c r="B128" s="10">
        <v>35.848700000000001</v>
      </c>
      <c r="C128" s="13">
        <v>35.848700000000001</v>
      </c>
      <c r="D128" s="13">
        <v>5.2208133399999994</v>
      </c>
      <c r="E128" s="62">
        <f t="shared" ref="E128:E144" si="5">D128/C128</f>
        <v>0.14563466290269939</v>
      </c>
      <c r="F128" s="44">
        <v>2.18045</v>
      </c>
      <c r="G128" s="45">
        <v>2.18045</v>
      </c>
      <c r="H128" s="45">
        <v>0.45163167999999998</v>
      </c>
      <c r="I128" s="20">
        <f t="shared" ref="I128:I136" si="6">H128/G128</f>
        <v>0.2071277396867619</v>
      </c>
    </row>
    <row r="129" spans="1:9" x14ac:dyDescent="0.25">
      <c r="A129" s="2" t="s">
        <v>16</v>
      </c>
      <c r="B129" s="10">
        <v>104.298242</v>
      </c>
      <c r="C129" s="13">
        <v>104.268771</v>
      </c>
      <c r="D129" s="13">
        <v>14.48862132</v>
      </c>
      <c r="E129" s="62">
        <f t="shared" si="5"/>
        <v>0.13895456118879546</v>
      </c>
      <c r="F129" s="44">
        <v>3.9833259999999999</v>
      </c>
      <c r="G129" s="45">
        <v>4.0127969999999999</v>
      </c>
      <c r="H129" s="45">
        <v>0.66462363000000002</v>
      </c>
      <c r="I129" s="20">
        <f t="shared" si="6"/>
        <v>0.16562602842854998</v>
      </c>
    </row>
    <row r="130" spans="1:9" x14ac:dyDescent="0.25">
      <c r="A130" s="3" t="s">
        <v>81</v>
      </c>
      <c r="B130" s="10">
        <v>5.3787000000000003</v>
      </c>
      <c r="C130" s="13">
        <v>5.4527000000000001</v>
      </c>
      <c r="D130" s="13">
        <v>0.54926678000000007</v>
      </c>
      <c r="E130" s="62">
        <f t="shared" si="5"/>
        <v>0.10073299099528675</v>
      </c>
      <c r="F130" s="44">
        <v>0.40658300000000003</v>
      </c>
      <c r="G130" s="45">
        <v>0.40658300000000003</v>
      </c>
      <c r="H130" s="45">
        <v>2.0755799999999998E-2</v>
      </c>
      <c r="I130" s="20">
        <f t="shared" si="6"/>
        <v>5.1049355236200224E-2</v>
      </c>
    </row>
    <row r="131" spans="1:9" x14ac:dyDescent="0.25">
      <c r="A131" s="4" t="s">
        <v>17</v>
      </c>
      <c r="B131" s="10">
        <v>64.263900000000007</v>
      </c>
      <c r="C131" s="13">
        <v>64.262621999999993</v>
      </c>
      <c r="D131" s="13">
        <v>9.04783705</v>
      </c>
      <c r="E131" s="62">
        <f t="shared" si="5"/>
        <v>0.14079470722498688</v>
      </c>
      <c r="F131" s="44">
        <v>95.638023000000004</v>
      </c>
      <c r="G131" s="45">
        <v>92.299312</v>
      </c>
      <c r="H131" s="45">
        <v>48.598410139999999</v>
      </c>
      <c r="I131" s="20">
        <f t="shared" si="6"/>
        <v>0.52653057847278428</v>
      </c>
    </row>
    <row r="132" spans="1:9" x14ac:dyDescent="0.25">
      <c r="A132" s="4" t="s">
        <v>82</v>
      </c>
      <c r="B132" s="10">
        <v>30.123702000000002</v>
      </c>
      <c r="C132" s="13">
        <v>29.918658000000001</v>
      </c>
      <c r="D132" s="13">
        <v>4.19271554</v>
      </c>
      <c r="E132" s="62">
        <f t="shared" si="5"/>
        <v>0.14013715254206924</v>
      </c>
      <c r="F132" s="44">
        <v>255.60611800000001</v>
      </c>
      <c r="G132" s="45">
        <v>255.98973699999999</v>
      </c>
      <c r="H132" s="45">
        <v>65.533984910000001</v>
      </c>
      <c r="I132" s="20">
        <f t="shared" si="6"/>
        <v>0.25600239165056843</v>
      </c>
    </row>
    <row r="133" spans="1:9" x14ac:dyDescent="0.25">
      <c r="A133" s="2" t="s">
        <v>92</v>
      </c>
      <c r="B133" s="10">
        <v>592.73314800000003</v>
      </c>
      <c r="C133" s="13">
        <v>592.16688399999998</v>
      </c>
      <c r="D133" s="13">
        <v>86.973373760000001</v>
      </c>
      <c r="E133" s="62">
        <f t="shared" si="5"/>
        <v>0.14687307938010261</v>
      </c>
      <c r="F133" s="44">
        <v>190.01551599999999</v>
      </c>
      <c r="G133" s="45">
        <v>160.899158</v>
      </c>
      <c r="H133" s="45">
        <v>9.6296419999999994E-2</v>
      </c>
      <c r="I133" s="20">
        <f t="shared" si="6"/>
        <v>5.9848927239258766E-4</v>
      </c>
    </row>
    <row r="134" spans="1:9" ht="17.25" x14ac:dyDescent="0.25">
      <c r="A134" s="4" t="s">
        <v>93</v>
      </c>
      <c r="B134" s="10">
        <v>1394.2363620000001</v>
      </c>
      <c r="C134" s="13">
        <v>1394.2363620000001</v>
      </c>
      <c r="D134" s="13">
        <v>232.32001356000001</v>
      </c>
      <c r="E134" s="62">
        <f t="shared" si="5"/>
        <v>0.16662885855791501</v>
      </c>
      <c r="F134" s="44">
        <v>229.03788900000001</v>
      </c>
      <c r="G134" s="45">
        <v>220.73009200000001</v>
      </c>
      <c r="H134" s="45">
        <v>41.019791259999998</v>
      </c>
      <c r="I134" s="20">
        <f t="shared" si="6"/>
        <v>0.18583687837179896</v>
      </c>
    </row>
    <row r="135" spans="1:9" x14ac:dyDescent="0.25">
      <c r="A135" s="5" t="s">
        <v>18</v>
      </c>
      <c r="B135" s="10">
        <v>3.2172580000000002</v>
      </c>
      <c r="C135" s="13">
        <v>3.188847</v>
      </c>
      <c r="D135" s="13">
        <v>0.51333711000000004</v>
      </c>
      <c r="E135" s="62">
        <f t="shared" si="5"/>
        <v>0.16097890867765058</v>
      </c>
      <c r="F135" s="44">
        <v>0.1048</v>
      </c>
      <c r="G135" s="45">
        <v>0.133211</v>
      </c>
      <c r="H135" s="45">
        <v>1.9152599999999999E-2</v>
      </c>
      <c r="I135" s="20">
        <f t="shared" si="6"/>
        <v>0.14377641486063464</v>
      </c>
    </row>
    <row r="136" spans="1:9" x14ac:dyDescent="0.25">
      <c r="A136" s="5" t="s">
        <v>19</v>
      </c>
      <c r="B136" s="10">
        <v>7.0593979999999998</v>
      </c>
      <c r="C136" s="13">
        <v>6.938358</v>
      </c>
      <c r="D136" s="13">
        <v>0.89185795999999995</v>
      </c>
      <c r="E136" s="62">
        <f t="shared" si="5"/>
        <v>0.12854020504563182</v>
      </c>
      <c r="F136" s="11">
        <v>0.135494</v>
      </c>
      <c r="G136" s="12">
        <v>0.25653399999999998</v>
      </c>
      <c r="H136" s="12">
        <v>2.3821389999999998E-2</v>
      </c>
      <c r="I136" s="20">
        <f t="shared" si="6"/>
        <v>9.2858607436051357E-2</v>
      </c>
    </row>
    <row r="137" spans="1:9" x14ac:dyDescent="0.25">
      <c r="A137" s="2" t="s">
        <v>21</v>
      </c>
      <c r="B137" s="10">
        <v>115.891339</v>
      </c>
      <c r="C137" s="13">
        <v>118.222714</v>
      </c>
      <c r="D137" s="13">
        <v>26.15465451</v>
      </c>
      <c r="E137" s="62">
        <f t="shared" si="5"/>
        <v>0.22123205960235359</v>
      </c>
      <c r="F137" s="44">
        <v>31.302230999999999</v>
      </c>
      <c r="G137" s="45">
        <v>31.436329000000001</v>
      </c>
      <c r="H137" s="45">
        <v>3.9882086000000001</v>
      </c>
      <c r="I137" s="20">
        <f>H137/G137</f>
        <v>0.12686623174098985</v>
      </c>
    </row>
    <row r="138" spans="1:9" x14ac:dyDescent="0.25">
      <c r="A138" s="2" t="s">
        <v>22</v>
      </c>
      <c r="B138" s="10">
        <v>36.215899999999998</v>
      </c>
      <c r="C138" s="13">
        <v>36.218265000000002</v>
      </c>
      <c r="D138" s="13">
        <v>5.0533207000000004</v>
      </c>
      <c r="E138" s="62">
        <f t="shared" si="5"/>
        <v>0.13952409647452743</v>
      </c>
      <c r="F138" s="44">
        <v>1066.1043999999999</v>
      </c>
      <c r="G138" s="45">
        <v>1074.177488</v>
      </c>
      <c r="H138" s="45">
        <v>231.67443955000002</v>
      </c>
      <c r="I138" s="20">
        <f>H138/G138</f>
        <v>0.21567612628091123</v>
      </c>
    </row>
    <row r="139" spans="1:9" x14ac:dyDescent="0.25">
      <c r="A139" s="5" t="s">
        <v>23</v>
      </c>
      <c r="B139" s="10">
        <v>162.929721</v>
      </c>
      <c r="C139" s="13">
        <v>162.93022099999999</v>
      </c>
      <c r="D139" s="13">
        <v>25.20659255</v>
      </c>
      <c r="E139" s="62">
        <f t="shared" si="5"/>
        <v>0.15470790130457138</v>
      </c>
      <c r="F139" s="44">
        <v>20.74945</v>
      </c>
      <c r="G139" s="45">
        <v>20.748950000000001</v>
      </c>
      <c r="H139" s="45">
        <v>0.70475377000000006</v>
      </c>
      <c r="I139" s="20">
        <f>H139/G139</f>
        <v>3.3965755857525322E-2</v>
      </c>
    </row>
    <row r="140" spans="1:9" x14ac:dyDescent="0.25">
      <c r="A140" s="5" t="s">
        <v>24</v>
      </c>
      <c r="B140" s="10">
        <v>37.025199999999998</v>
      </c>
      <c r="C140" s="13">
        <v>37.085006</v>
      </c>
      <c r="D140" s="13">
        <v>5.1454338799999997</v>
      </c>
      <c r="E140" s="62">
        <f t="shared" si="5"/>
        <v>0.13874701489868976</v>
      </c>
      <c r="F140" s="11" t="s">
        <v>20</v>
      </c>
      <c r="G140" s="12" t="s">
        <v>20</v>
      </c>
      <c r="H140" s="12" t="s">
        <v>20</v>
      </c>
      <c r="I140" s="20" t="s">
        <v>20</v>
      </c>
    </row>
    <row r="141" spans="1:9" x14ac:dyDescent="0.25">
      <c r="A141" s="2" t="s">
        <v>25</v>
      </c>
      <c r="B141" s="10">
        <v>242.34583900000001</v>
      </c>
      <c r="C141" s="13">
        <v>241.818681</v>
      </c>
      <c r="D141" s="13">
        <v>32.211180880000001</v>
      </c>
      <c r="E141" s="62">
        <f t="shared" si="5"/>
        <v>0.13320385648782859</v>
      </c>
      <c r="F141" s="44">
        <v>485.67582700000003</v>
      </c>
      <c r="G141" s="45">
        <v>532.27945899999997</v>
      </c>
      <c r="H141" s="45">
        <v>83.523738430000009</v>
      </c>
      <c r="I141" s="20">
        <f>H141/G141</f>
        <v>0.15691707996193785</v>
      </c>
    </row>
    <row r="142" spans="1:9" x14ac:dyDescent="0.25">
      <c r="A142" s="5" t="s">
        <v>26</v>
      </c>
      <c r="B142" s="10">
        <v>6.4889950000000001</v>
      </c>
      <c r="C142" s="13">
        <v>6.4889950000000001</v>
      </c>
      <c r="D142" s="13">
        <v>1.01996931</v>
      </c>
      <c r="E142" s="62">
        <f t="shared" si="5"/>
        <v>0.15718448080172662</v>
      </c>
      <c r="F142" s="11">
        <v>0.29299999999999998</v>
      </c>
      <c r="G142" s="12">
        <v>0.29299999999999998</v>
      </c>
      <c r="H142" s="12">
        <v>1.154283E-2</v>
      </c>
      <c r="I142" s="20">
        <f>H142/G142</f>
        <v>3.9395324232081919E-2</v>
      </c>
    </row>
    <row r="143" spans="1:9" x14ac:dyDescent="0.25">
      <c r="A143" s="5" t="s">
        <v>27</v>
      </c>
      <c r="B143" s="10">
        <v>158.12106600000001</v>
      </c>
      <c r="C143" s="13">
        <v>158.12106600000001</v>
      </c>
      <c r="D143" s="13">
        <v>23.86795875</v>
      </c>
      <c r="E143" s="62">
        <f t="shared" si="5"/>
        <v>0.15094736807554787</v>
      </c>
      <c r="F143" s="44">
        <v>18.455352000000001</v>
      </c>
      <c r="G143" s="45">
        <v>18.455352000000001</v>
      </c>
      <c r="H143" s="45">
        <v>2.73323889</v>
      </c>
      <c r="I143" s="20">
        <f t="shared" ref="I143:I147" si="7">H143/G143</f>
        <v>0.14810006820785643</v>
      </c>
    </row>
    <row r="144" spans="1:9" x14ac:dyDescent="0.25">
      <c r="A144" s="2" t="s">
        <v>28</v>
      </c>
      <c r="B144" s="10">
        <v>63.871867999999999</v>
      </c>
      <c r="C144" s="13">
        <v>63.819868</v>
      </c>
      <c r="D144" s="13">
        <v>8.8828281400000009</v>
      </c>
      <c r="E144" s="62">
        <f t="shared" si="5"/>
        <v>0.13918593720688988</v>
      </c>
      <c r="F144" s="44">
        <v>2.1659999999999999</v>
      </c>
      <c r="G144" s="45">
        <v>2.218</v>
      </c>
      <c r="H144" s="45">
        <v>0.33907999</v>
      </c>
      <c r="I144" s="20">
        <f t="shared" si="7"/>
        <v>0.1528764607754734</v>
      </c>
    </row>
    <row r="145" spans="1:9" x14ac:dyDescent="0.25">
      <c r="A145" s="2" t="s">
        <v>29</v>
      </c>
      <c r="B145" s="10">
        <v>1164.6968999999999</v>
      </c>
      <c r="C145" s="13">
        <v>1164.6968999999999</v>
      </c>
      <c r="D145" s="13">
        <v>172.29151899999999</v>
      </c>
      <c r="E145" s="62">
        <f>D145/C145</f>
        <v>0.14792820260790598</v>
      </c>
      <c r="F145" s="44">
        <v>376.83350000000002</v>
      </c>
      <c r="G145" s="45">
        <v>376.98293799999999</v>
      </c>
      <c r="H145" s="45">
        <v>51.171780759999997</v>
      </c>
      <c r="I145" s="20">
        <f t="shared" si="7"/>
        <v>0.13574030971131112</v>
      </c>
    </row>
    <row r="146" spans="1:9" x14ac:dyDescent="0.25">
      <c r="A146" s="2" t="s">
        <v>30</v>
      </c>
      <c r="B146" s="10">
        <v>760.41640400000006</v>
      </c>
      <c r="C146" s="13">
        <v>760.38483699999995</v>
      </c>
      <c r="D146" s="13">
        <v>122.72330871</v>
      </c>
      <c r="E146" s="62">
        <f t="shared" ref="E146:E152" si="8">D146/C146</f>
        <v>0.16139631241752392</v>
      </c>
      <c r="F146" s="44">
        <v>44.613967000000002</v>
      </c>
      <c r="G146" s="45">
        <v>44.645533999999998</v>
      </c>
      <c r="H146" s="45">
        <v>16.143480099999998</v>
      </c>
      <c r="I146" s="20">
        <f t="shared" si="7"/>
        <v>0.3615922725887879</v>
      </c>
    </row>
    <row r="147" spans="1:9" ht="17.25" x14ac:dyDescent="0.25">
      <c r="A147" s="4" t="s">
        <v>94</v>
      </c>
      <c r="B147" s="10">
        <v>40.099949000000002</v>
      </c>
      <c r="C147" s="13">
        <v>40.098331000000002</v>
      </c>
      <c r="D147" s="13">
        <v>5.3127609000000007</v>
      </c>
      <c r="E147" s="62">
        <f t="shared" si="8"/>
        <v>0.13249331748994742</v>
      </c>
      <c r="F147" s="44">
        <v>5.2686339999999996</v>
      </c>
      <c r="G147" s="45">
        <v>5.6579100000000002</v>
      </c>
      <c r="H147" s="45">
        <v>0.36688931000000002</v>
      </c>
      <c r="I147" s="20">
        <f t="shared" si="7"/>
        <v>6.4845377533400139E-2</v>
      </c>
    </row>
    <row r="148" spans="1:9" x14ac:dyDescent="0.25">
      <c r="A148" s="4" t="s">
        <v>218</v>
      </c>
      <c r="B148" s="10">
        <v>2.2999999999999998</v>
      </c>
      <c r="C148" s="13">
        <v>2.2999999999999998</v>
      </c>
      <c r="D148" s="13">
        <v>0</v>
      </c>
      <c r="E148" s="62">
        <f t="shared" si="8"/>
        <v>0</v>
      </c>
      <c r="F148" s="68" t="s">
        <v>20</v>
      </c>
      <c r="G148" s="69" t="s">
        <v>20</v>
      </c>
      <c r="H148" s="69" t="s">
        <v>20</v>
      </c>
      <c r="I148" s="20" t="s">
        <v>20</v>
      </c>
    </row>
    <row r="149" spans="1:9" x14ac:dyDescent="0.25">
      <c r="A149" s="2" t="s">
        <v>31</v>
      </c>
      <c r="B149" s="10">
        <v>3.218744</v>
      </c>
      <c r="C149" s="13">
        <v>3.218744</v>
      </c>
      <c r="D149" s="13">
        <v>0.42909212000000002</v>
      </c>
      <c r="E149" s="62">
        <f t="shared" si="8"/>
        <v>0.13331042170486376</v>
      </c>
      <c r="F149" s="11" t="s">
        <v>20</v>
      </c>
      <c r="G149" s="12" t="s">
        <v>20</v>
      </c>
      <c r="H149" s="12" t="s">
        <v>20</v>
      </c>
      <c r="I149" s="20" t="s">
        <v>20</v>
      </c>
    </row>
    <row r="150" spans="1:9" x14ac:dyDescent="0.25">
      <c r="A150" s="5" t="s">
        <v>32</v>
      </c>
      <c r="B150" s="10">
        <v>3.716996</v>
      </c>
      <c r="C150" s="13">
        <v>3.716996</v>
      </c>
      <c r="D150" s="13">
        <v>0.55821106999999992</v>
      </c>
      <c r="E150" s="62">
        <f t="shared" si="8"/>
        <v>0.15017801202906861</v>
      </c>
      <c r="F150" s="44">
        <v>0.16520000000000001</v>
      </c>
      <c r="G150" s="45">
        <v>0.16520000000000001</v>
      </c>
      <c r="H150" s="45">
        <v>1.624631E-2</v>
      </c>
      <c r="I150" s="20">
        <f t="shared" ref="I150:I152" si="9">H150/G150</f>
        <v>9.8343280871670699E-2</v>
      </c>
    </row>
    <row r="151" spans="1:9" x14ac:dyDescent="0.25">
      <c r="A151" s="5" t="s">
        <v>33</v>
      </c>
      <c r="B151" s="10">
        <v>134.130807</v>
      </c>
      <c r="C151" s="13">
        <v>133.908221</v>
      </c>
      <c r="D151" s="13">
        <v>16.214484349999999</v>
      </c>
      <c r="E151" s="62">
        <f t="shared" si="8"/>
        <v>0.12108654889829355</v>
      </c>
      <c r="F151" s="44">
        <v>9.8806949999999993</v>
      </c>
      <c r="G151" s="45">
        <v>12.650487999999999</v>
      </c>
      <c r="H151" s="45">
        <v>0.86054052000000003</v>
      </c>
      <c r="I151" s="20">
        <f t="shared" si="9"/>
        <v>6.8024294398761537E-2</v>
      </c>
    </row>
    <row r="152" spans="1:9" x14ac:dyDescent="0.25">
      <c r="A152" s="2" t="s">
        <v>34</v>
      </c>
      <c r="B152" s="10">
        <v>20.635840999999999</v>
      </c>
      <c r="C152" s="13">
        <v>20.635840999999999</v>
      </c>
      <c r="D152" s="13">
        <v>2.7204912000000001</v>
      </c>
      <c r="E152" s="62">
        <f t="shared" si="8"/>
        <v>0.13183330885327135</v>
      </c>
      <c r="F152" s="44">
        <v>333.91908599999999</v>
      </c>
      <c r="G152" s="45">
        <v>333.91908599999999</v>
      </c>
      <c r="H152" s="45">
        <v>42.808201200000006</v>
      </c>
      <c r="I152" s="20">
        <f t="shared" si="9"/>
        <v>0.12819932431175859</v>
      </c>
    </row>
    <row r="153" spans="1:9" ht="15.75" thickBot="1" x14ac:dyDescent="0.3">
      <c r="A153" s="6" t="s">
        <v>35</v>
      </c>
      <c r="B153" s="50">
        <v>2557.8000000000002</v>
      </c>
      <c r="C153" s="51">
        <v>2535.1691340000002</v>
      </c>
      <c r="D153" s="51">
        <v>553.79258668</v>
      </c>
      <c r="E153" s="63">
        <f>D153/C153</f>
        <v>0.21844403959203457</v>
      </c>
      <c r="F153" s="16" t="s">
        <v>20</v>
      </c>
      <c r="G153" s="17" t="s">
        <v>20</v>
      </c>
      <c r="H153" s="17" t="s">
        <v>20</v>
      </c>
      <c r="I153" s="31" t="s">
        <v>20</v>
      </c>
    </row>
    <row r="154" spans="1:9" ht="15.75" thickBot="1" x14ac:dyDescent="0.3">
      <c r="A154" s="36" t="s">
        <v>99</v>
      </c>
      <c r="B154" s="14">
        <f>SUM(B155:B212)</f>
        <v>5816.2104249999993</v>
      </c>
      <c r="C154" s="15">
        <f>SUM(C155:C212)</f>
        <v>5831.0751979999977</v>
      </c>
      <c r="D154" s="15">
        <f>SUM(D155:D212)</f>
        <v>703.24587135000002</v>
      </c>
      <c r="E154" s="29">
        <f>D154/C154</f>
        <v>0.12060312163204592</v>
      </c>
      <c r="F154" s="70">
        <f>SUM(F155:F212)</f>
        <v>2408.1608509999996</v>
      </c>
      <c r="G154" s="71">
        <f>SUM(G155:G212)</f>
        <v>2386.3905280000008</v>
      </c>
      <c r="H154" s="71">
        <f>SUM(H155:H212)</f>
        <v>60.058114380000013</v>
      </c>
      <c r="I154" s="72">
        <f>H154/G154</f>
        <v>2.5166926232452761E-2</v>
      </c>
    </row>
    <row r="155" spans="1:9" x14ac:dyDescent="0.25">
      <c r="A155" s="177" t="s">
        <v>83</v>
      </c>
      <c r="B155" s="48">
        <v>11.269500000000001</v>
      </c>
      <c r="C155" s="49">
        <v>11.269500000000001</v>
      </c>
      <c r="D155" s="49">
        <v>1.58384031</v>
      </c>
      <c r="E155" s="61">
        <f>D155/C155</f>
        <v>0.14054219885531744</v>
      </c>
      <c r="F155" s="42">
        <v>0.74550000000000005</v>
      </c>
      <c r="G155" s="43">
        <v>0.74550000000000005</v>
      </c>
      <c r="H155" s="43">
        <v>2.7412590000000001E-2</v>
      </c>
      <c r="I155" s="30">
        <f>H155/G155</f>
        <v>3.67707444668008E-2</v>
      </c>
    </row>
    <row r="156" spans="1:9" x14ac:dyDescent="0.25">
      <c r="A156" s="2" t="s">
        <v>36</v>
      </c>
      <c r="B156" s="10">
        <v>37.831600000000002</v>
      </c>
      <c r="C156" s="13">
        <v>40.191664000000003</v>
      </c>
      <c r="D156" s="13">
        <v>3.3185142000000001</v>
      </c>
      <c r="E156" s="62">
        <f>D156/C156</f>
        <v>8.2567225880471135E-2</v>
      </c>
      <c r="F156" s="44">
        <v>5.2013999999999996</v>
      </c>
      <c r="G156" s="45">
        <v>5.2013999999999996</v>
      </c>
      <c r="H156" s="45">
        <v>4.7625699999999998E-3</v>
      </c>
      <c r="I156" s="20">
        <f>H156/G156</f>
        <v>9.1563232975737309E-4</v>
      </c>
    </row>
    <row r="157" spans="1:9" x14ac:dyDescent="0.25">
      <c r="A157" s="2" t="s">
        <v>37</v>
      </c>
      <c r="B157" s="10">
        <v>42.265599999999999</v>
      </c>
      <c r="C157" s="13">
        <v>42.265599999999999</v>
      </c>
      <c r="D157" s="13">
        <v>6.9549101699999998</v>
      </c>
      <c r="E157" s="62">
        <f t="shared" ref="E157:E211" si="10">D157/C157</f>
        <v>0.16455250061515747</v>
      </c>
      <c r="F157" s="44">
        <v>20.238399999999999</v>
      </c>
      <c r="G157" s="45">
        <v>20.238399999999999</v>
      </c>
      <c r="H157" s="45">
        <v>7.5545350000000011E-2</v>
      </c>
      <c r="I157" s="20">
        <f t="shared" ref="I157:I161" si="11">H157/G157</f>
        <v>3.7327728476559421E-3</v>
      </c>
    </row>
    <row r="158" spans="1:9" x14ac:dyDescent="0.25">
      <c r="A158" s="2" t="s">
        <v>38</v>
      </c>
      <c r="B158" s="10">
        <v>8.0916259999999998</v>
      </c>
      <c r="C158" s="13">
        <v>8.0916259999999998</v>
      </c>
      <c r="D158" s="13">
        <v>0.83681271000000002</v>
      </c>
      <c r="E158" s="62">
        <f t="shared" si="10"/>
        <v>0.10341712654539398</v>
      </c>
      <c r="F158" s="44">
        <v>18.879574000000002</v>
      </c>
      <c r="G158" s="45">
        <v>18.879574000000002</v>
      </c>
      <c r="H158" s="45">
        <v>1.2367964299999998</v>
      </c>
      <c r="I158" s="20">
        <f t="shared" si="11"/>
        <v>6.5509763620725747E-2</v>
      </c>
    </row>
    <row r="159" spans="1:9" x14ac:dyDescent="0.25">
      <c r="A159" s="2" t="s">
        <v>39</v>
      </c>
      <c r="B159" s="10">
        <v>46.505012000000001</v>
      </c>
      <c r="C159" s="13">
        <v>46.505012000000001</v>
      </c>
      <c r="D159" s="13">
        <v>4.7653544800000001</v>
      </c>
      <c r="E159" s="62">
        <f t="shared" si="10"/>
        <v>0.10246969681461431</v>
      </c>
      <c r="F159" s="44">
        <v>92.449787999999998</v>
      </c>
      <c r="G159" s="45">
        <v>62.449787999999998</v>
      </c>
      <c r="H159" s="45">
        <v>0</v>
      </c>
      <c r="I159" s="20">
        <f t="shared" si="11"/>
        <v>0</v>
      </c>
    </row>
    <row r="160" spans="1:9" x14ac:dyDescent="0.25">
      <c r="A160" s="2" t="s">
        <v>40</v>
      </c>
      <c r="B160" s="10">
        <v>6.5945999999999998</v>
      </c>
      <c r="C160" s="13">
        <v>6.5945999999999998</v>
      </c>
      <c r="D160" s="13">
        <v>0.70193254000000005</v>
      </c>
      <c r="E160" s="62">
        <f t="shared" si="10"/>
        <v>0.10644050283565343</v>
      </c>
      <c r="F160" s="44">
        <v>5.6376999999999997</v>
      </c>
      <c r="G160" s="45">
        <v>5.6376999999999997</v>
      </c>
      <c r="H160" s="45">
        <v>6.145486E-2</v>
      </c>
      <c r="I160" s="20">
        <f t="shared" si="11"/>
        <v>1.0900697092786066E-2</v>
      </c>
    </row>
    <row r="161" spans="1:9" x14ac:dyDescent="0.25">
      <c r="A161" s="2" t="s">
        <v>41</v>
      </c>
      <c r="B161" s="10">
        <v>15.561688999999999</v>
      </c>
      <c r="C161" s="13">
        <v>15.561688999999999</v>
      </c>
      <c r="D161" s="13">
        <v>2.2554560000000001E-2</v>
      </c>
      <c r="E161" s="62">
        <f t="shared" si="10"/>
        <v>1.4493645259200337E-3</v>
      </c>
      <c r="F161" s="44">
        <v>1.1763110000000001</v>
      </c>
      <c r="G161" s="45">
        <v>1.1763110000000001</v>
      </c>
      <c r="H161" s="45">
        <v>6.5918299999999999E-3</v>
      </c>
      <c r="I161" s="20">
        <f t="shared" si="11"/>
        <v>5.6038156575939522E-3</v>
      </c>
    </row>
    <row r="162" spans="1:9" x14ac:dyDescent="0.25">
      <c r="A162" s="2" t="s">
        <v>42</v>
      </c>
      <c r="B162" s="10">
        <v>2.4843999999999999</v>
      </c>
      <c r="C162" s="13">
        <v>2.4843999999999999</v>
      </c>
      <c r="D162" s="13">
        <v>0.22497492999999999</v>
      </c>
      <c r="E162" s="62">
        <f t="shared" si="10"/>
        <v>9.0555035421027205E-2</v>
      </c>
      <c r="F162" s="11" t="s">
        <v>20</v>
      </c>
      <c r="G162" s="12" t="s">
        <v>20</v>
      </c>
      <c r="H162" s="12" t="s">
        <v>20</v>
      </c>
      <c r="I162" s="20" t="s">
        <v>20</v>
      </c>
    </row>
    <row r="163" spans="1:9" x14ac:dyDescent="0.25">
      <c r="A163" s="2" t="s">
        <v>43</v>
      </c>
      <c r="B163" s="10">
        <v>9.1740729999999999</v>
      </c>
      <c r="C163" s="13">
        <v>9.1740729999999999</v>
      </c>
      <c r="D163" s="13">
        <v>1.0436497600000001</v>
      </c>
      <c r="E163" s="62">
        <f t="shared" si="10"/>
        <v>0.11376078651216315</v>
      </c>
      <c r="F163" s="44">
        <v>1.574727</v>
      </c>
      <c r="G163" s="45">
        <v>1.574727</v>
      </c>
      <c r="H163" s="45">
        <v>7.8652410000000006E-2</v>
      </c>
      <c r="I163" s="20">
        <f t="shared" ref="I163:I170" si="12">H163/G163</f>
        <v>4.994669552246199E-2</v>
      </c>
    </row>
    <row r="164" spans="1:9" x14ac:dyDescent="0.25">
      <c r="A164" s="2" t="s">
        <v>44</v>
      </c>
      <c r="B164" s="10">
        <v>60.356999999999999</v>
      </c>
      <c r="C164" s="13">
        <v>60.356999999999999</v>
      </c>
      <c r="D164" s="13">
        <v>4.8947908399999998</v>
      </c>
      <c r="E164" s="62">
        <f t="shared" si="10"/>
        <v>8.1097318289510736E-2</v>
      </c>
      <c r="F164" s="44">
        <v>17.863</v>
      </c>
      <c r="G164" s="45">
        <v>17.863</v>
      </c>
      <c r="H164" s="45">
        <v>9.1844700000000001E-3</v>
      </c>
      <c r="I164" s="20">
        <f t="shared" si="12"/>
        <v>5.1416167497060964E-4</v>
      </c>
    </row>
    <row r="165" spans="1:9" x14ac:dyDescent="0.25">
      <c r="A165" s="2" t="s">
        <v>45</v>
      </c>
      <c r="B165" s="10">
        <v>21.744499999999999</v>
      </c>
      <c r="C165" s="13">
        <v>21.774065</v>
      </c>
      <c r="D165" s="13">
        <v>2.5391200299999999</v>
      </c>
      <c r="E165" s="62">
        <f t="shared" si="10"/>
        <v>0.11661212685826004</v>
      </c>
      <c r="F165" s="44">
        <v>3.0554999999999999</v>
      </c>
      <c r="G165" s="45">
        <v>3.0554999999999999</v>
      </c>
      <c r="H165" s="45">
        <v>0.32631929999999998</v>
      </c>
      <c r="I165" s="20">
        <f t="shared" si="12"/>
        <v>0.10679734904270986</v>
      </c>
    </row>
    <row r="166" spans="1:9" x14ac:dyDescent="0.25">
      <c r="A166" s="2" t="s">
        <v>46</v>
      </c>
      <c r="B166" s="10">
        <v>12.471005999999999</v>
      </c>
      <c r="C166" s="13">
        <v>12.471005999999999</v>
      </c>
      <c r="D166" s="13">
        <v>0.6803991800000001</v>
      </c>
      <c r="E166" s="62">
        <f t="shared" si="10"/>
        <v>5.455848389456313E-2</v>
      </c>
      <c r="F166" s="44">
        <v>99.520697999999996</v>
      </c>
      <c r="G166" s="45">
        <v>99.520697999999996</v>
      </c>
      <c r="H166" s="45">
        <v>1.4897978300000001</v>
      </c>
      <c r="I166" s="20">
        <f t="shared" si="12"/>
        <v>1.4969728508134059E-2</v>
      </c>
    </row>
    <row r="167" spans="1:9" x14ac:dyDescent="0.25">
      <c r="A167" s="2" t="s">
        <v>47</v>
      </c>
      <c r="B167" s="10">
        <v>52.038770999999997</v>
      </c>
      <c r="C167" s="13">
        <v>52.038770999999997</v>
      </c>
      <c r="D167" s="13">
        <v>5.5135855599999992</v>
      </c>
      <c r="E167" s="62">
        <f t="shared" si="10"/>
        <v>0.10595149451165939</v>
      </c>
      <c r="F167" s="44">
        <v>26.503729</v>
      </c>
      <c r="G167" s="45">
        <v>26.503729</v>
      </c>
      <c r="H167" s="45">
        <v>1.67972312</v>
      </c>
      <c r="I167" s="20">
        <f t="shared" si="12"/>
        <v>6.337685991280699E-2</v>
      </c>
    </row>
    <row r="168" spans="1:9" x14ac:dyDescent="0.25">
      <c r="A168" s="2" t="s">
        <v>48</v>
      </c>
      <c r="B168" s="10">
        <v>8.1217000000000006</v>
      </c>
      <c r="C168" s="13">
        <v>8.1217000000000006</v>
      </c>
      <c r="D168" s="13">
        <v>1.19944293</v>
      </c>
      <c r="E168" s="62">
        <f t="shared" si="10"/>
        <v>0.14768372754472586</v>
      </c>
      <c r="F168" s="11">
        <v>0.439</v>
      </c>
      <c r="G168" s="12">
        <v>0.439</v>
      </c>
      <c r="H168" s="12">
        <v>6.639049000000001E-2</v>
      </c>
      <c r="I168" s="20">
        <f t="shared" si="12"/>
        <v>0.15123118451025058</v>
      </c>
    </row>
    <row r="169" spans="1:9" x14ac:dyDescent="0.25">
      <c r="A169" s="2" t="s">
        <v>49</v>
      </c>
      <c r="B169" s="10">
        <v>25.426964999999999</v>
      </c>
      <c r="C169" s="13">
        <v>25.426964999999999</v>
      </c>
      <c r="D169" s="13">
        <v>3.3887030600000001</v>
      </c>
      <c r="E169" s="62">
        <f t="shared" si="10"/>
        <v>0.13327202283088052</v>
      </c>
      <c r="F169" s="44">
        <v>66.589034999999996</v>
      </c>
      <c r="G169" s="45">
        <v>66.589034999999996</v>
      </c>
      <c r="H169" s="45">
        <v>4.8313166500000007</v>
      </c>
      <c r="I169" s="20">
        <f t="shared" si="12"/>
        <v>7.2554237345532957E-2</v>
      </c>
    </row>
    <row r="170" spans="1:9" x14ac:dyDescent="0.25">
      <c r="A170" s="2" t="s">
        <v>50</v>
      </c>
      <c r="B170" s="10">
        <v>13.7944</v>
      </c>
      <c r="C170" s="13">
        <v>13.7944</v>
      </c>
      <c r="D170" s="13">
        <v>1.04447804</v>
      </c>
      <c r="E170" s="62">
        <f t="shared" si="10"/>
        <v>7.5717540451197593E-2</v>
      </c>
      <c r="F170" s="44">
        <v>9.1936</v>
      </c>
      <c r="G170" s="45">
        <v>9.1936</v>
      </c>
      <c r="H170" s="45">
        <v>4.0061899999999998E-3</v>
      </c>
      <c r="I170" s="20">
        <f t="shared" si="12"/>
        <v>4.3575857117995122E-4</v>
      </c>
    </row>
    <row r="171" spans="1:9" x14ac:dyDescent="0.25">
      <c r="A171" s="2" t="s">
        <v>51</v>
      </c>
      <c r="B171" s="10">
        <v>0.873</v>
      </c>
      <c r="C171" s="13">
        <v>0.873</v>
      </c>
      <c r="D171" s="13">
        <v>1.5663710000000001E-2</v>
      </c>
      <c r="E171" s="62">
        <f t="shared" si="10"/>
        <v>1.7942394043528063E-2</v>
      </c>
      <c r="F171" s="11" t="s">
        <v>20</v>
      </c>
      <c r="G171" s="12" t="s">
        <v>20</v>
      </c>
      <c r="H171" s="12" t="s">
        <v>20</v>
      </c>
      <c r="I171" s="20" t="s">
        <v>20</v>
      </c>
    </row>
    <row r="172" spans="1:9" x14ac:dyDescent="0.25">
      <c r="A172" s="2" t="s">
        <v>101</v>
      </c>
      <c r="B172" s="10">
        <v>53.318660000000001</v>
      </c>
      <c r="C172" s="13">
        <v>53.318660000000001</v>
      </c>
      <c r="D172" s="13">
        <v>4.8740625599999996</v>
      </c>
      <c r="E172" s="62">
        <f t="shared" si="10"/>
        <v>9.1413823228115629E-2</v>
      </c>
      <c r="F172" s="11">
        <v>26.217644</v>
      </c>
      <c r="G172" s="12">
        <v>31.249084</v>
      </c>
      <c r="H172" s="12">
        <v>5.68274E-2</v>
      </c>
      <c r="I172" s="20">
        <f t="shared" ref="I172:I174" si="13">H172/G172</f>
        <v>1.8185301047544307E-3</v>
      </c>
    </row>
    <row r="173" spans="1:9" x14ac:dyDescent="0.25">
      <c r="A173" s="2" t="s">
        <v>102</v>
      </c>
      <c r="B173" s="10">
        <v>7.0975910000000004</v>
      </c>
      <c r="C173" s="13">
        <v>7.0975910000000004</v>
      </c>
      <c r="D173" s="13">
        <v>0.83518966000000006</v>
      </c>
      <c r="E173" s="62">
        <f t="shared" si="10"/>
        <v>0.11767227218361836</v>
      </c>
      <c r="F173" s="44">
        <v>4.2930999999999999</v>
      </c>
      <c r="G173" s="45">
        <v>4.2930999999999999</v>
      </c>
      <c r="H173" s="45">
        <v>1.9338993799999999</v>
      </c>
      <c r="I173" s="20">
        <f t="shared" si="13"/>
        <v>0.45046688406978641</v>
      </c>
    </row>
    <row r="174" spans="1:9" ht="18" thickBot="1" x14ac:dyDescent="0.3">
      <c r="A174" s="180" t="s">
        <v>103</v>
      </c>
      <c r="B174" s="52">
        <v>4036.6106799999998</v>
      </c>
      <c r="C174" s="53">
        <v>4036.6106799999998</v>
      </c>
      <c r="D174" s="53">
        <v>523.78199516000006</v>
      </c>
      <c r="E174" s="64">
        <f t="shared" si="10"/>
        <v>0.12975786784570467</v>
      </c>
      <c r="F174" s="46">
        <v>393.71254399999998</v>
      </c>
      <c r="G174" s="47">
        <v>393.71254399999998</v>
      </c>
      <c r="H174" s="47">
        <v>12.384639249999999</v>
      </c>
      <c r="I174" s="31">
        <f t="shared" si="13"/>
        <v>3.1456044362152706E-2</v>
      </c>
    </row>
    <row r="175" spans="1:9" x14ac:dyDescent="0.25">
      <c r="A175" s="177" t="s">
        <v>52</v>
      </c>
      <c r="B175" s="48">
        <v>0.2</v>
      </c>
      <c r="C175" s="49">
        <v>0.2</v>
      </c>
      <c r="D175" s="49">
        <v>0</v>
      </c>
      <c r="E175" s="61">
        <f t="shared" si="10"/>
        <v>0</v>
      </c>
      <c r="F175" s="178" t="s">
        <v>20</v>
      </c>
      <c r="G175" s="179" t="s">
        <v>20</v>
      </c>
      <c r="H175" s="179" t="s">
        <v>20</v>
      </c>
      <c r="I175" s="30" t="s">
        <v>20</v>
      </c>
    </row>
    <row r="176" spans="1:9" ht="15" customHeight="1" x14ac:dyDescent="0.25">
      <c r="A176" s="8" t="s">
        <v>231</v>
      </c>
      <c r="B176" s="10">
        <v>3.6706370000000001</v>
      </c>
      <c r="C176" s="13">
        <v>3.6706370000000001</v>
      </c>
      <c r="D176" s="13">
        <v>0.47230055999999998</v>
      </c>
      <c r="E176" s="62">
        <f t="shared" si="10"/>
        <v>0.12866991751023049</v>
      </c>
      <c r="F176" s="44">
        <v>1.017112</v>
      </c>
      <c r="G176" s="45">
        <v>1.017112</v>
      </c>
      <c r="H176" s="45">
        <v>6.2439260000000003E-2</v>
      </c>
      <c r="I176" s="20">
        <f t="shared" ref="I176:I199" si="14">H176/G176</f>
        <v>6.1388775277452241E-2</v>
      </c>
    </row>
    <row r="177" spans="1:9" x14ac:dyDescent="0.25">
      <c r="A177" s="2" t="s">
        <v>53</v>
      </c>
      <c r="B177" s="10">
        <v>1.3141</v>
      </c>
      <c r="C177" s="13">
        <v>1.3141</v>
      </c>
      <c r="D177" s="13">
        <v>0.14309606</v>
      </c>
      <c r="E177" s="62">
        <f t="shared" si="10"/>
        <v>0.10889282398599802</v>
      </c>
      <c r="F177" s="44">
        <v>0.3</v>
      </c>
      <c r="G177" s="45">
        <v>0.3</v>
      </c>
      <c r="H177" s="45">
        <v>1E-4</v>
      </c>
      <c r="I177" s="20">
        <f t="shared" si="14"/>
        <v>3.3333333333333338E-4</v>
      </c>
    </row>
    <row r="178" spans="1:9" x14ac:dyDescent="0.25">
      <c r="A178" s="2" t="s">
        <v>54</v>
      </c>
      <c r="B178" s="10">
        <v>12.795199999999999</v>
      </c>
      <c r="C178" s="13">
        <v>12.795199999999999</v>
      </c>
      <c r="D178" s="13">
        <v>1.3688486299999998</v>
      </c>
      <c r="E178" s="62">
        <f t="shared" si="10"/>
        <v>0.10698141725021881</v>
      </c>
      <c r="F178" s="44">
        <v>15.8317</v>
      </c>
      <c r="G178" s="45">
        <v>15.8317</v>
      </c>
      <c r="H178" s="45">
        <v>0.19142851999999999</v>
      </c>
      <c r="I178" s="20">
        <f t="shared" si="14"/>
        <v>1.2091469646342464E-2</v>
      </c>
    </row>
    <row r="179" spans="1:9" x14ac:dyDescent="0.25">
      <c r="A179" s="2" t="s">
        <v>55</v>
      </c>
      <c r="B179" s="10">
        <v>167.1994</v>
      </c>
      <c r="C179" s="13">
        <v>170.15237200000001</v>
      </c>
      <c r="D179" s="13">
        <v>17.859036460000002</v>
      </c>
      <c r="E179" s="62">
        <f t="shared" si="10"/>
        <v>0.10495908020606377</v>
      </c>
      <c r="F179" s="44">
        <v>234.9006</v>
      </c>
      <c r="G179" s="45">
        <v>234.9306</v>
      </c>
      <c r="H179" s="45">
        <v>5.3377019699999995</v>
      </c>
      <c r="I179" s="20">
        <f t="shared" si="14"/>
        <v>2.2720335154296629E-2</v>
      </c>
    </row>
    <row r="180" spans="1:9" x14ac:dyDescent="0.25">
      <c r="A180" s="2" t="s">
        <v>56</v>
      </c>
      <c r="B180" s="10">
        <v>11.663465</v>
      </c>
      <c r="C180" s="13">
        <v>11.663465</v>
      </c>
      <c r="D180" s="13">
        <v>1.8290258700000002</v>
      </c>
      <c r="E180" s="62">
        <f t="shared" si="10"/>
        <v>0.15681668097773691</v>
      </c>
      <c r="F180" s="44">
        <v>7.657235</v>
      </c>
      <c r="G180" s="45">
        <v>7.657235</v>
      </c>
      <c r="H180" s="45">
        <v>0.56294787000000002</v>
      </c>
      <c r="I180" s="20">
        <f t="shared" si="14"/>
        <v>7.3518426690574346E-2</v>
      </c>
    </row>
    <row r="181" spans="1:9" x14ac:dyDescent="0.25">
      <c r="A181" s="2" t="s">
        <v>57</v>
      </c>
      <c r="B181" s="10">
        <v>26.862333</v>
      </c>
      <c r="C181" s="13">
        <v>26.877832999999999</v>
      </c>
      <c r="D181" s="13">
        <v>0.23675832999999999</v>
      </c>
      <c r="E181" s="62">
        <f t="shared" si="10"/>
        <v>8.8086837208937192E-3</v>
      </c>
      <c r="F181" s="44">
        <v>377.87366700000001</v>
      </c>
      <c r="G181" s="45">
        <v>377.85816699999998</v>
      </c>
      <c r="H181" s="45">
        <v>3.9312839999999995E-2</v>
      </c>
      <c r="I181" s="20">
        <f t="shared" si="14"/>
        <v>1.0404126053996339E-4</v>
      </c>
    </row>
    <row r="182" spans="1:9" x14ac:dyDescent="0.25">
      <c r="A182" s="2" t="s">
        <v>58</v>
      </c>
      <c r="B182" s="10">
        <v>8.0123850000000001</v>
      </c>
      <c r="C182" s="13">
        <v>8.0123850000000001</v>
      </c>
      <c r="D182" s="13">
        <v>0</v>
      </c>
      <c r="E182" s="62">
        <f t="shared" si="10"/>
        <v>0</v>
      </c>
      <c r="F182" s="44">
        <v>93.507814999999994</v>
      </c>
      <c r="G182" s="45">
        <v>93.507814999999994</v>
      </c>
      <c r="H182" s="45">
        <v>0</v>
      </c>
      <c r="I182" s="20">
        <f t="shared" si="14"/>
        <v>0</v>
      </c>
    </row>
    <row r="183" spans="1:9" x14ac:dyDescent="0.25">
      <c r="A183" s="2" t="s">
        <v>59</v>
      </c>
      <c r="B183" s="10">
        <v>24.393840999999998</v>
      </c>
      <c r="C183" s="13">
        <v>24.393840999999998</v>
      </c>
      <c r="D183" s="13">
        <v>2.1986635899999998</v>
      </c>
      <c r="E183" s="62">
        <f t="shared" si="10"/>
        <v>9.0131914445125721E-2</v>
      </c>
      <c r="F183" s="44">
        <v>23.069849999999999</v>
      </c>
      <c r="G183" s="45">
        <v>23.069849999999999</v>
      </c>
      <c r="H183" s="45">
        <v>7.8202270000000004E-2</v>
      </c>
      <c r="I183" s="20">
        <f t="shared" si="14"/>
        <v>3.3898040082618658E-3</v>
      </c>
    </row>
    <row r="184" spans="1:9" x14ac:dyDescent="0.25">
      <c r="A184" s="2" t="s">
        <v>60</v>
      </c>
      <c r="B184" s="10">
        <v>18.488734999999998</v>
      </c>
      <c r="C184" s="13">
        <v>18.476434999999999</v>
      </c>
      <c r="D184" s="13">
        <v>0.51623942</v>
      </c>
      <c r="E184" s="62">
        <f t="shared" si="10"/>
        <v>2.7940423571971542E-2</v>
      </c>
      <c r="F184" s="44">
        <v>34.282764999999998</v>
      </c>
      <c r="G184" s="45">
        <v>34.295065000000001</v>
      </c>
      <c r="H184" s="45">
        <v>0.14371639000000003</v>
      </c>
      <c r="I184" s="20">
        <f t="shared" si="14"/>
        <v>4.1905851468717155E-3</v>
      </c>
    </row>
    <row r="185" spans="1:9" x14ac:dyDescent="0.25">
      <c r="A185" s="2" t="s">
        <v>61</v>
      </c>
      <c r="B185" s="10">
        <v>6.1280020000000004</v>
      </c>
      <c r="C185" s="13">
        <v>6.1280020000000004</v>
      </c>
      <c r="D185" s="13">
        <v>0.60854635999999995</v>
      </c>
      <c r="E185" s="62">
        <f t="shared" si="10"/>
        <v>9.9305835735693279E-2</v>
      </c>
      <c r="F185" s="44">
        <v>1.0300590000000001</v>
      </c>
      <c r="G185" s="45">
        <v>1.0300590000000001</v>
      </c>
      <c r="H185" s="45">
        <v>0.11687348</v>
      </c>
      <c r="I185" s="20">
        <f t="shared" si="14"/>
        <v>0.11346289872716028</v>
      </c>
    </row>
    <row r="186" spans="1:9" x14ac:dyDescent="0.25">
      <c r="A186" s="2" t="s">
        <v>97</v>
      </c>
      <c r="B186" s="10">
        <v>14.519124</v>
      </c>
      <c r="C186" s="13">
        <v>14.519124</v>
      </c>
      <c r="D186" s="13">
        <v>0.25503305999999998</v>
      </c>
      <c r="E186" s="62">
        <f t="shared" si="10"/>
        <v>1.7565320056499276E-2</v>
      </c>
      <c r="F186" s="44">
        <v>1.4320759999999999</v>
      </c>
      <c r="G186" s="45">
        <v>1.4320759999999999</v>
      </c>
      <c r="H186" s="45">
        <v>7.3383000000000009E-4</v>
      </c>
      <c r="I186" s="20">
        <f t="shared" si="14"/>
        <v>5.1242392163544398E-4</v>
      </c>
    </row>
    <row r="187" spans="1:9" x14ac:dyDescent="0.25">
      <c r="A187" s="2" t="s">
        <v>62</v>
      </c>
      <c r="B187" s="10">
        <v>54.731400000000001</v>
      </c>
      <c r="C187" s="13">
        <v>54.664200000000001</v>
      </c>
      <c r="D187" s="13">
        <v>8.7391157799999988</v>
      </c>
      <c r="E187" s="62">
        <f t="shared" si="10"/>
        <v>0.15986908762956376</v>
      </c>
      <c r="F187" s="44">
        <v>2.0242</v>
      </c>
      <c r="G187" s="45">
        <v>2.0914000000000001</v>
      </c>
      <c r="H187" s="45">
        <v>0.18114720000000001</v>
      </c>
      <c r="I187" s="20">
        <f t="shared" si="14"/>
        <v>8.6615281629530458E-2</v>
      </c>
    </row>
    <row r="188" spans="1:9" x14ac:dyDescent="0.25">
      <c r="A188" s="2" t="s">
        <v>219</v>
      </c>
      <c r="B188" s="10">
        <v>7.5107999999999997</v>
      </c>
      <c r="C188" s="13">
        <v>7.5107999999999997</v>
      </c>
      <c r="D188" s="13">
        <v>0</v>
      </c>
      <c r="E188" s="62">
        <f t="shared" si="10"/>
        <v>0</v>
      </c>
      <c r="F188" s="44">
        <v>1.66</v>
      </c>
      <c r="G188" s="45">
        <v>1.66</v>
      </c>
      <c r="H188" s="45">
        <v>0</v>
      </c>
      <c r="I188" s="20">
        <f t="shared" si="14"/>
        <v>0</v>
      </c>
    </row>
    <row r="189" spans="1:9" x14ac:dyDescent="0.25">
      <c r="A189" s="2" t="s">
        <v>63</v>
      </c>
      <c r="B189" s="10">
        <v>8.4754819999999995</v>
      </c>
      <c r="C189" s="13">
        <v>8.4754819999999995</v>
      </c>
      <c r="D189" s="13">
        <v>3.9756999999999995E-3</v>
      </c>
      <c r="E189" s="62">
        <f t="shared" si="10"/>
        <v>4.6908246634232717E-4</v>
      </c>
      <c r="F189" s="44">
        <v>15.717917999999999</v>
      </c>
      <c r="G189" s="45">
        <v>15.717917999999999</v>
      </c>
      <c r="H189" s="45">
        <v>0</v>
      </c>
      <c r="I189" s="20">
        <f t="shared" si="14"/>
        <v>0</v>
      </c>
    </row>
    <row r="190" spans="1:9" x14ac:dyDescent="0.25">
      <c r="A190" s="2" t="s">
        <v>84</v>
      </c>
      <c r="B190" s="10">
        <v>124.8222</v>
      </c>
      <c r="C190" s="13">
        <v>124.7992</v>
      </c>
      <c r="D190" s="13">
        <v>6.2100078700000001</v>
      </c>
      <c r="E190" s="62">
        <f t="shared" si="10"/>
        <v>4.9759997419855255E-2</v>
      </c>
      <c r="F190" s="44">
        <v>2.6377999999999999</v>
      </c>
      <c r="G190" s="45">
        <v>2.6608000000000001</v>
      </c>
      <c r="H190" s="45">
        <v>0</v>
      </c>
      <c r="I190" s="20">
        <f t="shared" si="14"/>
        <v>0</v>
      </c>
    </row>
    <row r="191" spans="1:9" ht="17.25" x14ac:dyDescent="0.25">
      <c r="A191" s="2" t="s">
        <v>104</v>
      </c>
      <c r="B191" s="34">
        <v>60.588999999999999</v>
      </c>
      <c r="C191" s="35">
        <v>60.588999999999999</v>
      </c>
      <c r="D191" s="35">
        <v>3.2843431299999999</v>
      </c>
      <c r="E191" s="62">
        <f t="shared" si="10"/>
        <v>5.4206920893231446E-2</v>
      </c>
      <c r="F191" s="34">
        <v>583.2894</v>
      </c>
      <c r="G191" s="35">
        <v>583.2894</v>
      </c>
      <c r="H191" s="35">
        <v>6.6937920100000001</v>
      </c>
      <c r="I191" s="20">
        <f t="shared" si="14"/>
        <v>1.1475936319089632E-2</v>
      </c>
    </row>
    <row r="192" spans="1:9" x14ac:dyDescent="0.25">
      <c r="A192" s="2" t="s">
        <v>64</v>
      </c>
      <c r="B192" s="10">
        <v>6.6338999999999997</v>
      </c>
      <c r="C192" s="13">
        <v>6.6338999999999997</v>
      </c>
      <c r="D192" s="13">
        <v>0.85084904000000006</v>
      </c>
      <c r="E192" s="62">
        <f t="shared" si="10"/>
        <v>0.12825774280589097</v>
      </c>
      <c r="F192" s="44">
        <v>5.9851999999999999</v>
      </c>
      <c r="G192" s="45">
        <v>5.9851999999999999</v>
      </c>
      <c r="H192" s="45">
        <v>5.0500500000000004E-3</v>
      </c>
      <c r="I192" s="20">
        <f t="shared" si="14"/>
        <v>8.4375626545478855E-4</v>
      </c>
    </row>
    <row r="193" spans="1:9" x14ac:dyDescent="0.25">
      <c r="A193" s="2" t="s">
        <v>65</v>
      </c>
      <c r="B193" s="10">
        <v>22.962513999999999</v>
      </c>
      <c r="C193" s="13">
        <v>22.962513999999999</v>
      </c>
      <c r="D193" s="13">
        <v>2.3349473299999999</v>
      </c>
      <c r="E193" s="62">
        <f t="shared" si="10"/>
        <v>0.10168517828666321</v>
      </c>
      <c r="F193" s="44">
        <v>53.129190000000001</v>
      </c>
      <c r="G193" s="45">
        <v>53.129190000000001</v>
      </c>
      <c r="H193" s="45">
        <v>7.2332489299999994</v>
      </c>
      <c r="I193" s="20">
        <f t="shared" si="14"/>
        <v>0.13614453617681729</v>
      </c>
    </row>
    <row r="194" spans="1:9" x14ac:dyDescent="0.25">
      <c r="A194" s="7" t="s">
        <v>85</v>
      </c>
      <c r="B194" s="10">
        <v>3.426625</v>
      </c>
      <c r="C194" s="13">
        <v>3.426625</v>
      </c>
      <c r="D194" s="13">
        <v>0.35662160999999998</v>
      </c>
      <c r="E194" s="62">
        <f t="shared" si="10"/>
        <v>0.10407371976799328</v>
      </c>
      <c r="F194" s="44">
        <v>2.2174749999999999</v>
      </c>
      <c r="G194" s="45">
        <v>2.6813199999999999</v>
      </c>
      <c r="H194" s="45">
        <v>0</v>
      </c>
      <c r="I194" s="20">
        <f t="shared" si="14"/>
        <v>0</v>
      </c>
    </row>
    <row r="195" spans="1:9" x14ac:dyDescent="0.25">
      <c r="A195" s="2" t="s">
        <v>66</v>
      </c>
      <c r="B195" s="10">
        <v>15.4984</v>
      </c>
      <c r="C195" s="13">
        <v>15.4984</v>
      </c>
      <c r="D195" s="13">
        <v>0.72862300000000002</v>
      </c>
      <c r="E195" s="62">
        <f t="shared" si="10"/>
        <v>4.7012788416868838E-2</v>
      </c>
      <c r="F195" s="44">
        <v>7.9913999999999996</v>
      </c>
      <c r="G195" s="45">
        <v>9.7199779999999993</v>
      </c>
      <c r="H195" s="45">
        <v>2.4019577700000001</v>
      </c>
      <c r="I195" s="20">
        <f t="shared" si="14"/>
        <v>0.24711555622862524</v>
      </c>
    </row>
    <row r="196" spans="1:9" x14ac:dyDescent="0.25">
      <c r="A196" s="2" t="s">
        <v>67</v>
      </c>
      <c r="B196" s="10">
        <v>7.3010999999999999</v>
      </c>
      <c r="C196" s="13">
        <v>7.3010999999999999</v>
      </c>
      <c r="D196" s="13">
        <v>0.69119289000000006</v>
      </c>
      <c r="E196" s="62">
        <f t="shared" si="10"/>
        <v>9.4669692238155898E-2</v>
      </c>
      <c r="F196" s="44">
        <v>51.475900000000003</v>
      </c>
      <c r="G196" s="45">
        <v>51.925899999999999</v>
      </c>
      <c r="H196" s="45">
        <v>5.2958496200000003</v>
      </c>
      <c r="I196" s="20">
        <f t="shared" si="14"/>
        <v>0.1019885956719094</v>
      </c>
    </row>
    <row r="197" spans="1:9" x14ac:dyDescent="0.25">
      <c r="A197" s="2" t="s">
        <v>68</v>
      </c>
      <c r="B197" s="10">
        <v>7.2233419999999997</v>
      </c>
      <c r="C197" s="13">
        <v>7.2233419999999997</v>
      </c>
      <c r="D197" s="13">
        <v>0.68265868000000007</v>
      </c>
      <c r="E197" s="62">
        <f t="shared" si="10"/>
        <v>9.4507318080744362E-2</v>
      </c>
      <c r="F197" s="44">
        <v>2.0239989999999999</v>
      </c>
      <c r="G197" s="45">
        <v>2.0239989999999999</v>
      </c>
      <c r="H197" s="45">
        <v>2.0194500000000001E-2</v>
      </c>
      <c r="I197" s="20">
        <f t="shared" si="14"/>
        <v>9.9775246924529125E-3</v>
      </c>
    </row>
    <row r="198" spans="1:9" x14ac:dyDescent="0.25">
      <c r="A198" s="2" t="s">
        <v>69</v>
      </c>
      <c r="B198" s="10">
        <v>6.3837650000000004</v>
      </c>
      <c r="C198" s="13">
        <v>6.3837650000000004</v>
      </c>
      <c r="D198" s="13">
        <v>0.80738102</v>
      </c>
      <c r="E198" s="62">
        <f t="shared" si="10"/>
        <v>0.12647411363043595</v>
      </c>
      <c r="F198" s="44">
        <v>0.64803500000000003</v>
      </c>
      <c r="G198" s="45">
        <v>0.64803500000000003</v>
      </c>
      <c r="H198" s="45">
        <v>5.5855959999999996E-2</v>
      </c>
      <c r="I198" s="20">
        <f t="shared" si="14"/>
        <v>8.6192813659756021E-2</v>
      </c>
    </row>
    <row r="199" spans="1:9" x14ac:dyDescent="0.25">
      <c r="A199" s="2" t="s">
        <v>70</v>
      </c>
      <c r="B199" s="10">
        <v>14.6401</v>
      </c>
      <c r="C199" s="13">
        <v>14.631736</v>
      </c>
      <c r="D199" s="13">
        <v>1.74485197</v>
      </c>
      <c r="E199" s="62">
        <f t="shared" si="10"/>
        <v>0.11925119274978718</v>
      </c>
      <c r="F199" s="44">
        <v>4.3112000000000004</v>
      </c>
      <c r="G199" s="45">
        <v>4.3195639999999997</v>
      </c>
      <c r="H199" s="45">
        <v>0.14102677</v>
      </c>
      <c r="I199" s="20">
        <f t="shared" si="14"/>
        <v>3.2648380716201915E-2</v>
      </c>
    </row>
    <row r="200" spans="1:9" x14ac:dyDescent="0.25">
      <c r="A200" s="2" t="s">
        <v>71</v>
      </c>
      <c r="B200" s="10">
        <v>1.6839999999999999</v>
      </c>
      <c r="C200" s="13">
        <v>1.6839999999999999</v>
      </c>
      <c r="D200" s="13">
        <v>0.17159195999999999</v>
      </c>
      <c r="E200" s="62">
        <f t="shared" si="10"/>
        <v>0.10189546318289786</v>
      </c>
      <c r="F200" s="11" t="s">
        <v>20</v>
      </c>
      <c r="G200" s="12" t="s">
        <v>20</v>
      </c>
      <c r="H200" s="12" t="s">
        <v>20</v>
      </c>
      <c r="I200" s="20" t="s">
        <v>20</v>
      </c>
    </row>
    <row r="201" spans="1:9" x14ac:dyDescent="0.25">
      <c r="A201" s="2" t="s">
        <v>72</v>
      </c>
      <c r="B201" s="10">
        <v>22.465060000000001</v>
      </c>
      <c r="C201" s="13">
        <v>22.43056</v>
      </c>
      <c r="D201" s="13">
        <v>3.5368435099999997</v>
      </c>
      <c r="E201" s="62">
        <f t="shared" si="10"/>
        <v>0.15767967941950622</v>
      </c>
      <c r="F201" s="11">
        <v>2.0902400000000001</v>
      </c>
      <c r="G201" s="12">
        <v>2.1247400000000001</v>
      </c>
      <c r="H201" s="12">
        <v>6.3525200000000004E-2</v>
      </c>
      <c r="I201" s="20">
        <f>H201/G201</f>
        <v>2.9897869857017801E-2</v>
      </c>
    </row>
    <row r="202" spans="1:9" ht="15" customHeight="1" x14ac:dyDescent="0.25">
      <c r="A202" s="24" t="s">
        <v>73</v>
      </c>
      <c r="B202" s="10">
        <v>8.5886689999999994</v>
      </c>
      <c r="C202" s="13">
        <v>8.5886689999999994</v>
      </c>
      <c r="D202" s="13">
        <v>0.87119701000000005</v>
      </c>
      <c r="E202" s="62">
        <f t="shared" si="10"/>
        <v>0.10143562524065139</v>
      </c>
      <c r="F202" s="11">
        <v>0.81793099999999996</v>
      </c>
      <c r="G202" s="12">
        <v>0.81793099999999996</v>
      </c>
      <c r="H202" s="12">
        <v>1.3917000000000001E-2</v>
      </c>
      <c r="I202" s="20">
        <f>H202/G202</f>
        <v>1.7014882673477349E-2</v>
      </c>
    </row>
    <row r="203" spans="1:9" ht="15" customHeight="1" x14ac:dyDescent="0.25">
      <c r="A203" s="25" t="s">
        <v>74</v>
      </c>
      <c r="B203" s="10">
        <v>6.6812279999999999</v>
      </c>
      <c r="C203" s="13">
        <v>6.6702779999999997</v>
      </c>
      <c r="D203" s="13">
        <v>1.00464994</v>
      </c>
      <c r="E203" s="62">
        <f t="shared" si="10"/>
        <v>0.1506159023656885</v>
      </c>
      <c r="F203" s="11">
        <v>9.3472E-2</v>
      </c>
      <c r="G203" s="12">
        <v>0.104422</v>
      </c>
      <c r="H203" s="12">
        <v>1.525875E-2</v>
      </c>
      <c r="I203" s="20">
        <f>H203/G203</f>
        <v>0.14612581639884314</v>
      </c>
    </row>
    <row r="204" spans="1:9" ht="15" customHeight="1" x14ac:dyDescent="0.25">
      <c r="A204" s="25" t="s">
        <v>105</v>
      </c>
      <c r="B204" s="10">
        <v>166.27</v>
      </c>
      <c r="C204" s="13">
        <v>176.31798599999999</v>
      </c>
      <c r="D204" s="13">
        <v>31.482280769999999</v>
      </c>
      <c r="E204" s="62">
        <f t="shared" si="10"/>
        <v>0.17855399488285897</v>
      </c>
      <c r="F204" s="44">
        <v>14.1</v>
      </c>
      <c r="G204" s="45">
        <v>14.1</v>
      </c>
      <c r="H204" s="45">
        <v>7.2910420000000004E-2</v>
      </c>
      <c r="I204" s="20">
        <f>H204/G204</f>
        <v>5.170951773049646E-3</v>
      </c>
    </row>
    <row r="205" spans="1:9" ht="15" customHeight="1" x14ac:dyDescent="0.25">
      <c r="A205" s="22" t="s">
        <v>232</v>
      </c>
      <c r="B205" s="10">
        <v>2.4315000000000002</v>
      </c>
      <c r="C205" s="13">
        <v>2.4315000000000002</v>
      </c>
      <c r="D205" s="13">
        <v>0.33568079000000001</v>
      </c>
      <c r="E205" s="62">
        <f t="shared" si="10"/>
        <v>0.13805502364795394</v>
      </c>
      <c r="F205" s="11" t="s">
        <v>20</v>
      </c>
      <c r="G205" s="12" t="s">
        <v>20</v>
      </c>
      <c r="H205" s="12" t="s">
        <v>20</v>
      </c>
      <c r="I205" s="20" t="s">
        <v>20</v>
      </c>
    </row>
    <row r="206" spans="1:9" x14ac:dyDescent="0.25">
      <c r="A206" s="2" t="s">
        <v>75</v>
      </c>
      <c r="B206" s="10">
        <v>25.402743999999998</v>
      </c>
      <c r="C206" s="13">
        <v>25.402743999999998</v>
      </c>
      <c r="D206" s="13">
        <v>1.01771699</v>
      </c>
      <c r="E206" s="62">
        <f t="shared" si="10"/>
        <v>4.0063269936507648E-2</v>
      </c>
      <c r="F206" s="44">
        <v>3.482256</v>
      </c>
      <c r="G206" s="45">
        <v>3.482256</v>
      </c>
      <c r="H206" s="45">
        <v>0.19315417000000001</v>
      </c>
      <c r="I206" s="20">
        <f t="shared" ref="I206:I217" si="15">H206/G206</f>
        <v>5.5468113200178276E-2</v>
      </c>
    </row>
    <row r="207" spans="1:9" x14ac:dyDescent="0.25">
      <c r="A207" s="7" t="s">
        <v>76</v>
      </c>
      <c r="B207" s="10">
        <v>9.5028109999999995</v>
      </c>
      <c r="C207" s="13">
        <v>9.5028109999999995</v>
      </c>
      <c r="D207" s="13">
        <v>0.49802953999999999</v>
      </c>
      <c r="E207" s="62">
        <f t="shared" si="10"/>
        <v>5.240865466018424E-2</v>
      </c>
      <c r="F207" s="44">
        <v>5.7622059999999999</v>
      </c>
      <c r="G207" s="45">
        <v>5.7622059999999999</v>
      </c>
      <c r="H207" s="45">
        <v>3.010231E-2</v>
      </c>
      <c r="I207" s="20">
        <f t="shared" si="15"/>
        <v>5.2240947303862448E-3</v>
      </c>
    </row>
    <row r="208" spans="1:9" x14ac:dyDescent="0.25">
      <c r="A208" s="2" t="s">
        <v>77</v>
      </c>
      <c r="B208" s="10">
        <v>66.904700000000005</v>
      </c>
      <c r="C208" s="13">
        <v>66.904700000000005</v>
      </c>
      <c r="D208" s="13">
        <v>1.2340010400000001</v>
      </c>
      <c r="E208" s="62">
        <f t="shared" si="10"/>
        <v>1.8444160724134479E-2</v>
      </c>
      <c r="F208" s="44">
        <v>7.4455</v>
      </c>
      <c r="G208" s="45">
        <v>7.4455</v>
      </c>
      <c r="H208" s="45">
        <v>1.0737E-2</v>
      </c>
      <c r="I208" s="20">
        <f t="shared" si="15"/>
        <v>1.4420791081861527E-3</v>
      </c>
    </row>
    <row r="209" spans="1:9" x14ac:dyDescent="0.25">
      <c r="A209" s="2" t="s">
        <v>78</v>
      </c>
      <c r="B209" s="10">
        <v>264.96028999999999</v>
      </c>
      <c r="C209" s="13">
        <v>264.96028999999999</v>
      </c>
      <c r="D209" s="13">
        <v>28.919672730000002</v>
      </c>
      <c r="E209" s="62">
        <f t="shared" si="10"/>
        <v>0.10914719609493183</v>
      </c>
      <c r="F209" s="44">
        <v>21.7836</v>
      </c>
      <c r="G209" s="45">
        <v>21.7836</v>
      </c>
      <c r="H209" s="45">
        <v>0.83140966999999999</v>
      </c>
      <c r="I209" s="20">
        <f t="shared" si="15"/>
        <v>3.8166770873501163E-2</v>
      </c>
    </row>
    <row r="210" spans="1:9" x14ac:dyDescent="0.25">
      <c r="A210" s="2" t="s">
        <v>86</v>
      </c>
      <c r="B210" s="10">
        <v>101.69029999999999</v>
      </c>
      <c r="C210" s="13">
        <v>101.3053</v>
      </c>
      <c r="D210" s="13">
        <v>11.982326449999999</v>
      </c>
      <c r="E210" s="62">
        <f t="shared" si="10"/>
        <v>0.11827936396220137</v>
      </c>
      <c r="F210" s="44">
        <v>26.477699999999999</v>
      </c>
      <c r="G210" s="45">
        <v>26.8627</v>
      </c>
      <c r="H210" s="45">
        <v>1.174041E-2</v>
      </c>
      <c r="I210" s="20">
        <f t="shared" si="15"/>
        <v>4.3705249286184932E-4</v>
      </c>
    </row>
    <row r="211" spans="1:9" x14ac:dyDescent="0.25">
      <c r="A211" s="2" t="s">
        <v>79</v>
      </c>
      <c r="B211" s="10">
        <v>0.53</v>
      </c>
      <c r="C211" s="13">
        <v>0.53</v>
      </c>
      <c r="D211" s="13">
        <v>5.5254640000000001E-2</v>
      </c>
      <c r="E211" s="62">
        <f t="shared" si="10"/>
        <v>0.10425403773584906</v>
      </c>
      <c r="F211" s="11">
        <v>0.2</v>
      </c>
      <c r="G211" s="12">
        <v>0.2</v>
      </c>
      <c r="H211" s="12">
        <v>0</v>
      </c>
      <c r="I211" s="20">
        <f t="shared" si="15"/>
        <v>0</v>
      </c>
    </row>
    <row r="212" spans="1:9" ht="15.75" thickBot="1" x14ac:dyDescent="0.3">
      <c r="A212" s="9" t="s">
        <v>80</v>
      </c>
      <c r="B212" s="52">
        <v>32.020899999999997</v>
      </c>
      <c r="C212" s="53">
        <v>32.020899999999997</v>
      </c>
      <c r="D212" s="53">
        <v>1.9945352299999999</v>
      </c>
      <c r="E212" s="64">
        <f>D212/C212</f>
        <v>6.2288543732374795E-2</v>
      </c>
      <c r="F212" s="46">
        <v>8.6021000000000001</v>
      </c>
      <c r="G212" s="47">
        <v>8.6021000000000001</v>
      </c>
      <c r="H212" s="47">
        <v>5.9804600900000002</v>
      </c>
      <c r="I212" s="33">
        <f t="shared" si="15"/>
        <v>0.69523256995384852</v>
      </c>
    </row>
    <row r="213" spans="1:9" ht="15.75" thickBot="1" x14ac:dyDescent="0.3">
      <c r="A213" s="37" t="s">
        <v>100</v>
      </c>
      <c r="B213" s="73">
        <f>SUM(B214:B219)</f>
        <v>971.87879199999998</v>
      </c>
      <c r="C213" s="74">
        <f>SUM(C214:C219)</f>
        <v>971.87879199999998</v>
      </c>
      <c r="D213" s="74">
        <f>SUM(D214:D219)</f>
        <v>105.21669961000001</v>
      </c>
      <c r="E213" s="75">
        <f>D213/C213</f>
        <v>0.10826113346241227</v>
      </c>
      <c r="F213" s="76">
        <f>SUM(F214:F219)</f>
        <v>3360.5404369999997</v>
      </c>
      <c r="G213" s="38">
        <f>SUM(G214:G219)</f>
        <v>3360.5404369999997</v>
      </c>
      <c r="H213" s="38">
        <f>SUM(H214:H219)</f>
        <v>420.92943392000001</v>
      </c>
      <c r="I213" s="41">
        <f t="shared" si="15"/>
        <v>0.12525647044311999</v>
      </c>
    </row>
    <row r="214" spans="1:9" x14ac:dyDescent="0.25">
      <c r="A214" s="7" t="s">
        <v>87</v>
      </c>
      <c r="B214" s="54">
        <v>260.33783099999999</v>
      </c>
      <c r="C214" s="55">
        <v>260.33783099999999</v>
      </c>
      <c r="D214" s="55">
        <v>8.1184784200000006</v>
      </c>
      <c r="E214" s="65">
        <f>D214/C214</f>
        <v>3.1184397553039461E-2</v>
      </c>
      <c r="F214" s="42">
        <v>229.974842</v>
      </c>
      <c r="G214" s="43">
        <v>229.974842</v>
      </c>
      <c r="H214" s="43">
        <v>11.04973114</v>
      </c>
      <c r="I214" s="30">
        <f t="shared" si="15"/>
        <v>4.8047564872335038E-2</v>
      </c>
    </row>
    <row r="215" spans="1:9" x14ac:dyDescent="0.25">
      <c r="A215" s="2" t="s">
        <v>88</v>
      </c>
      <c r="B215" s="10">
        <v>333.76650000000001</v>
      </c>
      <c r="C215" s="13">
        <v>333.76650000000001</v>
      </c>
      <c r="D215" s="13">
        <v>50.808118999999998</v>
      </c>
      <c r="E215" s="62">
        <f>D215/C215</f>
        <v>0.15222653861307231</v>
      </c>
      <c r="F215" s="44">
        <v>1102.0624</v>
      </c>
      <c r="G215" s="45">
        <v>1102.0624</v>
      </c>
      <c r="H215" s="45">
        <v>223.42490000000001</v>
      </c>
      <c r="I215" s="20">
        <f t="shared" si="15"/>
        <v>0.20273343868731933</v>
      </c>
    </row>
    <row r="216" spans="1:9" x14ac:dyDescent="0.25">
      <c r="A216" s="2" t="s">
        <v>89</v>
      </c>
      <c r="B216" s="10">
        <v>206.84880000000001</v>
      </c>
      <c r="C216" s="13">
        <v>206.84880000000001</v>
      </c>
      <c r="D216" s="13">
        <v>34.364792999999999</v>
      </c>
      <c r="E216" s="62">
        <f>D216/C216</f>
        <v>0.16613484342186174</v>
      </c>
      <c r="F216" s="44">
        <v>559.81719999999996</v>
      </c>
      <c r="G216" s="45">
        <v>559.81719999999996</v>
      </c>
      <c r="H216" s="45">
        <v>84.598500000000001</v>
      </c>
      <c r="I216" s="20">
        <f t="shared" si="15"/>
        <v>0.15111807925872947</v>
      </c>
    </row>
    <row r="217" spans="1:9" ht="17.25" x14ac:dyDescent="0.25">
      <c r="A217" s="2" t="s">
        <v>108</v>
      </c>
      <c r="B217" s="11" t="s">
        <v>20</v>
      </c>
      <c r="C217" s="12" t="s">
        <v>20</v>
      </c>
      <c r="D217" s="12" t="s">
        <v>20</v>
      </c>
      <c r="E217" s="62" t="s">
        <v>20</v>
      </c>
      <c r="F217" s="44">
        <v>1301.947776</v>
      </c>
      <c r="G217" s="45">
        <v>1301.947776</v>
      </c>
      <c r="H217" s="67">
        <v>101.30307606000001</v>
      </c>
      <c r="I217" s="20">
        <f t="shared" si="15"/>
        <v>7.7808862941673024E-2</v>
      </c>
    </row>
    <row r="218" spans="1:9" x14ac:dyDescent="0.25">
      <c r="A218" s="2" t="s">
        <v>90</v>
      </c>
      <c r="B218" s="11">
        <v>2.9946999999999999</v>
      </c>
      <c r="C218" s="12">
        <v>2.9946999999999999</v>
      </c>
      <c r="D218" s="12">
        <v>0.23787608999999998</v>
      </c>
      <c r="E218" s="62">
        <f>D218/C218</f>
        <v>7.9432360503556274E-2</v>
      </c>
      <c r="F218" s="68" t="s">
        <v>20</v>
      </c>
      <c r="G218" s="69" t="s">
        <v>20</v>
      </c>
      <c r="H218" s="69" t="s">
        <v>20</v>
      </c>
      <c r="I218" s="20" t="s">
        <v>20</v>
      </c>
    </row>
    <row r="219" spans="1:9" ht="15.75" thickBot="1" x14ac:dyDescent="0.3">
      <c r="A219" s="9" t="s">
        <v>91</v>
      </c>
      <c r="B219" s="52">
        <v>167.930961</v>
      </c>
      <c r="C219" s="53">
        <v>167.930961</v>
      </c>
      <c r="D219" s="53">
        <v>11.6874331</v>
      </c>
      <c r="E219" s="64">
        <f>D219/C219</f>
        <v>6.9596654663341084E-2</v>
      </c>
      <c r="F219" s="46">
        <v>166.73821899999999</v>
      </c>
      <c r="G219" s="47">
        <v>166.73821899999999</v>
      </c>
      <c r="H219" s="47">
        <v>0.55322671999999995</v>
      </c>
      <c r="I219" s="31">
        <f>H219/G219</f>
        <v>3.3179358836740364E-3</v>
      </c>
    </row>
    <row r="220" spans="1:9" x14ac:dyDescent="0.25">
      <c r="A220" s="154" t="s">
        <v>213</v>
      </c>
      <c r="B220" s="154"/>
      <c r="C220" s="154"/>
      <c r="D220" s="154"/>
      <c r="E220" s="183" t="s">
        <v>214</v>
      </c>
      <c r="F220" s="183"/>
      <c r="G220" s="183"/>
      <c r="H220" s="183"/>
      <c r="I220" s="183"/>
    </row>
    <row r="221" spans="1:9" x14ac:dyDescent="0.25">
      <c r="A221" s="184" t="s">
        <v>215</v>
      </c>
      <c r="B221" s="185"/>
      <c r="C221" s="185"/>
      <c r="D221" s="185"/>
      <c r="E221" s="185"/>
      <c r="F221" s="185"/>
      <c r="G221" s="185"/>
      <c r="H221" s="185"/>
      <c r="I221" s="185"/>
    </row>
    <row r="222" spans="1:9" x14ac:dyDescent="0.25">
      <c r="A222" s="186"/>
      <c r="B222" s="186"/>
      <c r="C222" s="186"/>
      <c r="D222" s="186"/>
      <c r="E222" s="186"/>
      <c r="F222" s="186"/>
      <c r="G222" s="186"/>
      <c r="H222" s="186"/>
      <c r="I222" s="186"/>
    </row>
    <row r="223" spans="1:9" x14ac:dyDescent="0.25">
      <c r="A223" s="181" t="s">
        <v>95</v>
      </c>
      <c r="B223" s="181"/>
      <c r="C223" s="181"/>
      <c r="D223" s="181"/>
      <c r="E223" s="181"/>
      <c r="F223" s="181"/>
      <c r="G223" s="181"/>
      <c r="H223" s="181"/>
      <c r="I223" s="181"/>
    </row>
    <row r="224" spans="1:9" x14ac:dyDescent="0.25">
      <c r="A224" s="187" t="s">
        <v>106</v>
      </c>
      <c r="B224" s="187"/>
      <c r="C224" s="187"/>
      <c r="D224" s="187"/>
      <c r="E224" s="187"/>
      <c r="F224" s="187"/>
      <c r="G224" s="187"/>
      <c r="H224" s="187"/>
      <c r="I224" s="187"/>
    </row>
    <row r="225" spans="1:9" x14ac:dyDescent="0.25">
      <c r="A225" s="181" t="s">
        <v>225</v>
      </c>
      <c r="B225" s="181"/>
      <c r="C225" s="181"/>
      <c r="D225" s="181"/>
      <c r="E225" s="181"/>
      <c r="F225" s="181"/>
      <c r="G225" s="181"/>
      <c r="H225" s="181"/>
      <c r="I225" s="181"/>
    </row>
    <row r="226" spans="1:9" x14ac:dyDescent="0.25">
      <c r="A226" s="182" t="s">
        <v>107</v>
      </c>
      <c r="B226" s="182"/>
      <c r="C226" s="182"/>
      <c r="D226" s="182"/>
      <c r="E226" s="182"/>
      <c r="F226" s="182"/>
      <c r="G226" s="182"/>
      <c r="H226" s="182"/>
      <c r="I226" s="182"/>
    </row>
    <row r="227" spans="1:9" x14ac:dyDescent="0.25">
      <c r="A227" s="196" t="s">
        <v>0</v>
      </c>
      <c r="B227" s="196"/>
      <c r="C227" s="196"/>
      <c r="D227" s="196"/>
      <c r="E227" s="196"/>
      <c r="F227" s="196"/>
      <c r="G227" s="196"/>
      <c r="H227" s="196"/>
      <c r="I227" s="196"/>
    </row>
    <row r="228" spans="1:9" x14ac:dyDescent="0.25">
      <c r="A228" s="196" t="s">
        <v>1</v>
      </c>
      <c r="B228" s="196"/>
      <c r="C228" s="196"/>
      <c r="D228" s="196"/>
      <c r="E228" s="196"/>
      <c r="F228" s="196"/>
      <c r="G228" s="196"/>
      <c r="H228" s="196"/>
      <c r="I228" s="196"/>
    </row>
    <row r="229" spans="1:9" x14ac:dyDescent="0.25">
      <c r="A229" s="188" t="s">
        <v>212</v>
      </c>
      <c r="B229" s="188"/>
      <c r="C229" s="188"/>
      <c r="D229" s="188"/>
      <c r="E229" s="188"/>
      <c r="F229" s="188"/>
      <c r="G229" s="188"/>
      <c r="H229" s="188"/>
      <c r="I229" s="188"/>
    </row>
    <row r="230" spans="1:9" x14ac:dyDescent="0.25">
      <c r="A230" s="188" t="s">
        <v>96</v>
      </c>
      <c r="B230" s="188"/>
      <c r="C230" s="188"/>
      <c r="D230" s="188"/>
      <c r="E230" s="188"/>
      <c r="F230" s="188"/>
      <c r="G230" s="188"/>
      <c r="H230" s="188"/>
      <c r="I230" s="188"/>
    </row>
    <row r="231" spans="1:9" x14ac:dyDescent="0.25">
      <c r="A231" s="188" t="s">
        <v>2</v>
      </c>
      <c r="B231" s="188"/>
      <c r="C231" s="188"/>
      <c r="D231" s="188"/>
      <c r="E231" s="188"/>
      <c r="F231" s="188"/>
      <c r="G231" s="188"/>
      <c r="H231" s="188"/>
      <c r="I231" s="188"/>
    </row>
    <row r="232" spans="1:9" x14ac:dyDescent="0.25">
      <c r="A232" s="188" t="s">
        <v>226</v>
      </c>
      <c r="B232" s="188"/>
      <c r="C232" s="188"/>
      <c r="D232" s="188"/>
      <c r="E232" s="188"/>
      <c r="F232" s="188"/>
      <c r="G232" s="188"/>
      <c r="H232" s="188"/>
      <c r="I232" s="188"/>
    </row>
    <row r="233" spans="1:9" ht="15.75" thickBot="1" x14ac:dyDescent="0.3">
      <c r="A233" s="189" t="s">
        <v>3</v>
      </c>
      <c r="B233" s="189"/>
      <c r="C233" s="189"/>
      <c r="D233" s="189"/>
      <c r="E233" s="189"/>
      <c r="F233" s="189"/>
      <c r="G233" s="189"/>
      <c r="H233" s="189"/>
      <c r="I233" s="189"/>
    </row>
    <row r="234" spans="1:9" x14ac:dyDescent="0.25">
      <c r="A234" s="190" t="s">
        <v>4</v>
      </c>
      <c r="B234" s="192" t="s">
        <v>5</v>
      </c>
      <c r="C234" s="193"/>
      <c r="D234" s="193"/>
      <c r="E234" s="194"/>
      <c r="F234" s="192" t="s">
        <v>6</v>
      </c>
      <c r="G234" s="193"/>
      <c r="H234" s="193"/>
      <c r="I234" s="195"/>
    </row>
    <row r="235" spans="1:9" ht="30.75" thickBot="1" x14ac:dyDescent="0.3">
      <c r="A235" s="191"/>
      <c r="B235" s="172" t="s">
        <v>7</v>
      </c>
      <c r="C235" s="173" t="s">
        <v>8</v>
      </c>
      <c r="D235" s="173" t="s">
        <v>217</v>
      </c>
      <c r="E235" s="174" t="s">
        <v>10</v>
      </c>
      <c r="F235" s="175" t="s">
        <v>7</v>
      </c>
      <c r="G235" s="173" t="s">
        <v>8</v>
      </c>
      <c r="H235" s="173" t="s">
        <v>216</v>
      </c>
      <c r="I235" s="176" t="s">
        <v>10</v>
      </c>
    </row>
    <row r="236" spans="1:9" ht="15.75" thickBot="1" x14ac:dyDescent="0.3">
      <c r="A236" s="77" t="s">
        <v>98</v>
      </c>
      <c r="B236" s="26">
        <f>B237+B326</f>
        <v>14672.920396000001</v>
      </c>
      <c r="C236" s="27">
        <f>C237+C326</f>
        <v>14666.743704</v>
      </c>
      <c r="D236" s="27">
        <f>D237+D326</f>
        <v>3155.4333082299995</v>
      </c>
      <c r="E236" s="58">
        <f>D236/C236</f>
        <v>0.21514205006319373</v>
      </c>
      <c r="F236" s="26">
        <f>F237+F326</f>
        <v>8996.3504290000001</v>
      </c>
      <c r="G236" s="27">
        <f>G237+G326</f>
        <v>9002.9012989999992</v>
      </c>
      <c r="H236" s="27">
        <f>H237+H326</f>
        <v>1741.2650728899998</v>
      </c>
      <c r="I236" s="28">
        <f>H236/G236</f>
        <v>0.19341154757338189</v>
      </c>
    </row>
    <row r="237" spans="1:9" ht="15.75" thickBot="1" x14ac:dyDescent="0.3">
      <c r="A237" s="78" t="s">
        <v>11</v>
      </c>
      <c r="B237" s="39">
        <f>B238+B267</f>
        <v>13701.041604000002</v>
      </c>
      <c r="C237" s="40">
        <f>C238+C267</f>
        <v>13694.864912000001</v>
      </c>
      <c r="D237" s="40">
        <f>D238+D267</f>
        <v>2973.7804001299996</v>
      </c>
      <c r="E237" s="59">
        <f>D237/C237</f>
        <v>0.21714565417321141</v>
      </c>
      <c r="F237" s="39">
        <f>F238+F267</f>
        <v>5635.8099920000004</v>
      </c>
      <c r="G237" s="40">
        <f>G238+G267</f>
        <v>5642.3608619999995</v>
      </c>
      <c r="H237" s="40">
        <f>H238+H267</f>
        <v>1004.1066527199998</v>
      </c>
      <c r="I237" s="41">
        <f>H237/G237</f>
        <v>0.17795860230819813</v>
      </c>
    </row>
    <row r="238" spans="1:9" ht="15.75" thickBot="1" x14ac:dyDescent="0.3">
      <c r="A238" s="79" t="s">
        <v>12</v>
      </c>
      <c r="B238" s="18">
        <f>SUM(B239:B266)</f>
        <v>7884.8311790000025</v>
      </c>
      <c r="C238" s="19">
        <f>SUM(C239:C266)</f>
        <v>7858.6526150000009</v>
      </c>
      <c r="D238" s="19">
        <f>SUM(D239:D266)</f>
        <v>1862.3522018399999</v>
      </c>
      <c r="E238" s="60">
        <f>D238/C238</f>
        <v>0.23698110771371711</v>
      </c>
      <c r="F238" s="18">
        <f>SUM(F239:F266)</f>
        <v>3227.6491410000003</v>
      </c>
      <c r="G238" s="19">
        <f>SUM(G239:G266)</f>
        <v>3236.8818380000002</v>
      </c>
      <c r="H238" s="19">
        <f>SUM(H239:H266)</f>
        <v>859.43609115999982</v>
      </c>
      <c r="I238" s="29">
        <f>H238/G238</f>
        <v>0.26551358195114927</v>
      </c>
    </row>
    <row r="239" spans="1:9" x14ac:dyDescent="0.25">
      <c r="A239" s="1" t="s">
        <v>13</v>
      </c>
      <c r="B239" s="48">
        <v>33.616399999999999</v>
      </c>
      <c r="C239" s="49">
        <v>33.564</v>
      </c>
      <c r="D239" s="49">
        <v>7.3756791699999997</v>
      </c>
      <c r="E239" s="61">
        <f>D239/C239</f>
        <v>0.21974970712668335</v>
      </c>
      <c r="F239" s="42">
        <v>35.9876</v>
      </c>
      <c r="G239" s="43">
        <v>36.04</v>
      </c>
      <c r="H239" s="43">
        <v>4.70875208</v>
      </c>
      <c r="I239" s="30">
        <f>H239/G239</f>
        <v>0.13065349833518314</v>
      </c>
    </row>
    <row r="240" spans="1:9" x14ac:dyDescent="0.25">
      <c r="A240" s="2" t="s">
        <v>14</v>
      </c>
      <c r="B240" s="10">
        <v>104.1498</v>
      </c>
      <c r="C240" s="13">
        <v>107.6498</v>
      </c>
      <c r="D240" s="13">
        <v>21.577972829999997</v>
      </c>
      <c r="E240" s="62">
        <f>D240/C240</f>
        <v>0.20044600946773702</v>
      </c>
      <c r="F240" s="44">
        <v>19.126000000000001</v>
      </c>
      <c r="G240" s="45">
        <v>19.126000000000001</v>
      </c>
      <c r="H240" s="45">
        <v>4.1849388100000002</v>
      </c>
      <c r="I240" s="20">
        <f>H240/G240</f>
        <v>0.21880888894698317</v>
      </c>
    </row>
    <row r="241" spans="1:9" x14ac:dyDescent="0.25">
      <c r="A241" s="2" t="s">
        <v>15</v>
      </c>
      <c r="B241" s="10">
        <v>35.848700000000001</v>
      </c>
      <c r="C241" s="13">
        <v>35.848700000000001</v>
      </c>
      <c r="D241" s="13">
        <v>7.6301937799999999</v>
      </c>
      <c r="E241" s="62">
        <f t="shared" ref="E241:E257" si="16">D241/C241</f>
        <v>0.21284436478868132</v>
      </c>
      <c r="F241" s="44">
        <v>2.18045</v>
      </c>
      <c r="G241" s="45">
        <v>2.18045</v>
      </c>
      <c r="H241" s="45">
        <v>1.05552706</v>
      </c>
      <c r="I241" s="20">
        <f t="shared" ref="I241:I249" si="17">H241/G241</f>
        <v>0.48408679859661996</v>
      </c>
    </row>
    <row r="242" spans="1:9" x14ac:dyDescent="0.25">
      <c r="A242" s="2" t="s">
        <v>16</v>
      </c>
      <c r="B242" s="10">
        <v>104.298242</v>
      </c>
      <c r="C242" s="13">
        <v>104.111621</v>
      </c>
      <c r="D242" s="13">
        <v>21.489989820000002</v>
      </c>
      <c r="E242" s="62">
        <f t="shared" si="16"/>
        <v>0.20641297881626491</v>
      </c>
      <c r="F242" s="44">
        <v>3.9833259999999999</v>
      </c>
      <c r="G242" s="45">
        <v>4.1699469999999996</v>
      </c>
      <c r="H242" s="45">
        <v>1.03722231</v>
      </c>
      <c r="I242" s="20">
        <f t="shared" si="17"/>
        <v>0.24873752831870527</v>
      </c>
    </row>
    <row r="243" spans="1:9" x14ac:dyDescent="0.25">
      <c r="A243" s="3" t="s">
        <v>81</v>
      </c>
      <c r="B243" s="10">
        <v>5.3787000000000003</v>
      </c>
      <c r="C243" s="13">
        <v>5.4524999999999997</v>
      </c>
      <c r="D243" s="13">
        <v>0.85469404000000004</v>
      </c>
      <c r="E243" s="62">
        <f t="shared" si="16"/>
        <v>0.15675268959193031</v>
      </c>
      <c r="F243" s="44">
        <v>0.40658300000000003</v>
      </c>
      <c r="G243" s="45">
        <v>0.40678300000000001</v>
      </c>
      <c r="H243" s="45">
        <v>2.3642349999999999E-2</v>
      </c>
      <c r="I243" s="20">
        <f t="shared" si="17"/>
        <v>5.8120300012537394E-2</v>
      </c>
    </row>
    <row r="244" spans="1:9" x14ac:dyDescent="0.25">
      <c r="A244" s="4" t="s">
        <v>17</v>
      </c>
      <c r="B244" s="10">
        <v>64.263900000000007</v>
      </c>
      <c r="C244" s="13">
        <v>64.259037000000006</v>
      </c>
      <c r="D244" s="13">
        <v>13.42890996</v>
      </c>
      <c r="E244" s="62">
        <f t="shared" si="16"/>
        <v>0.20898087781801022</v>
      </c>
      <c r="F244" s="44">
        <v>95.638023000000004</v>
      </c>
      <c r="G244" s="45">
        <v>92.302897000000002</v>
      </c>
      <c r="H244" s="45">
        <v>59.480394729999993</v>
      </c>
      <c r="I244" s="20">
        <f t="shared" si="17"/>
        <v>0.64440441918090596</v>
      </c>
    </row>
    <row r="245" spans="1:9" x14ac:dyDescent="0.25">
      <c r="A245" s="4" t="s">
        <v>82</v>
      </c>
      <c r="B245" s="10">
        <v>30.123702000000002</v>
      </c>
      <c r="C245" s="13">
        <v>29.903915999999999</v>
      </c>
      <c r="D245" s="13">
        <v>6.1568694100000005</v>
      </c>
      <c r="E245" s="62">
        <f t="shared" si="16"/>
        <v>0.20588839969989217</v>
      </c>
      <c r="F245" s="44">
        <v>255.60611800000001</v>
      </c>
      <c r="G245" s="45">
        <v>256.004479</v>
      </c>
      <c r="H245" s="45">
        <v>67.968848969999996</v>
      </c>
      <c r="I245" s="20">
        <f t="shared" si="17"/>
        <v>0.26549867109942243</v>
      </c>
    </row>
    <row r="246" spans="1:9" x14ac:dyDescent="0.25">
      <c r="A246" s="2" t="s">
        <v>92</v>
      </c>
      <c r="B246" s="10">
        <v>592.73314800000003</v>
      </c>
      <c r="C246" s="13">
        <v>591.88043800000003</v>
      </c>
      <c r="D246" s="13">
        <v>102.40767858</v>
      </c>
      <c r="E246" s="62">
        <f t="shared" si="16"/>
        <v>0.17302088733670903</v>
      </c>
      <c r="F246" s="44">
        <v>190.01551599999999</v>
      </c>
      <c r="G246" s="45">
        <v>150.581005</v>
      </c>
      <c r="H246" s="45">
        <v>4.8727880599999995</v>
      </c>
      <c r="I246" s="20">
        <f t="shared" si="17"/>
        <v>3.2359911929130764E-2</v>
      </c>
    </row>
    <row r="247" spans="1:9" ht="17.25" x14ac:dyDescent="0.25">
      <c r="A247" s="4" t="s">
        <v>93</v>
      </c>
      <c r="B247" s="10">
        <v>1394.2363620000001</v>
      </c>
      <c r="C247" s="13">
        <v>1394.2363620000001</v>
      </c>
      <c r="D247" s="13">
        <v>330.76292312999999</v>
      </c>
      <c r="E247" s="62">
        <f t="shared" si="16"/>
        <v>0.23723590357055971</v>
      </c>
      <c r="F247" s="44">
        <v>229.03788900000001</v>
      </c>
      <c r="G247" s="45">
        <v>214.40109200000001</v>
      </c>
      <c r="H247" s="45">
        <v>64.178151200000002</v>
      </c>
      <c r="I247" s="20">
        <f t="shared" si="17"/>
        <v>0.29933686718349362</v>
      </c>
    </row>
    <row r="248" spans="1:9" x14ac:dyDescent="0.25">
      <c r="A248" s="5" t="s">
        <v>18</v>
      </c>
      <c r="B248" s="10">
        <v>3.2172580000000002</v>
      </c>
      <c r="C248" s="13">
        <v>3.1594500000000001</v>
      </c>
      <c r="D248" s="13">
        <v>0.71097138000000004</v>
      </c>
      <c r="E248" s="62">
        <f t="shared" si="16"/>
        <v>0.22503010967098705</v>
      </c>
      <c r="F248" s="44">
        <v>0.1048</v>
      </c>
      <c r="G248" s="45">
        <v>0.162608</v>
      </c>
      <c r="H248" s="45">
        <v>7.3834369999999996E-2</v>
      </c>
      <c r="I248" s="20">
        <f t="shared" si="17"/>
        <v>0.45406357620781262</v>
      </c>
    </row>
    <row r="249" spans="1:9" x14ac:dyDescent="0.25">
      <c r="A249" s="5" t="s">
        <v>19</v>
      </c>
      <c r="B249" s="10">
        <v>7.0593979999999998</v>
      </c>
      <c r="C249" s="13">
        <v>6.938358</v>
      </c>
      <c r="D249" s="13">
        <v>1.5437321399999999</v>
      </c>
      <c r="E249" s="62">
        <f t="shared" si="16"/>
        <v>0.22249243120634593</v>
      </c>
      <c r="F249" s="11">
        <v>0.135494</v>
      </c>
      <c r="G249" s="12">
        <v>0.25653399999999998</v>
      </c>
      <c r="H249" s="12">
        <v>2.320272E-2</v>
      </c>
      <c r="I249" s="20">
        <f t="shared" si="17"/>
        <v>9.0446958297925428E-2</v>
      </c>
    </row>
    <row r="250" spans="1:9" x14ac:dyDescent="0.25">
      <c r="A250" s="2" t="s">
        <v>21</v>
      </c>
      <c r="B250" s="10">
        <v>115.891339</v>
      </c>
      <c r="C250" s="13">
        <v>117.876462</v>
      </c>
      <c r="D250" s="13">
        <v>32.02666155</v>
      </c>
      <c r="E250" s="62">
        <f t="shared" si="16"/>
        <v>0.27169683418221358</v>
      </c>
      <c r="F250" s="44">
        <v>31.302230999999999</v>
      </c>
      <c r="G250" s="45">
        <v>31.60258</v>
      </c>
      <c r="H250" s="45">
        <v>8.0305529900000003</v>
      </c>
      <c r="I250" s="20">
        <f>H250/G250</f>
        <v>0.25411067672322957</v>
      </c>
    </row>
    <row r="251" spans="1:9" x14ac:dyDescent="0.25">
      <c r="A251" s="2" t="s">
        <v>22</v>
      </c>
      <c r="B251" s="10">
        <v>36.215899999999998</v>
      </c>
      <c r="C251" s="13">
        <v>36.218265000000002</v>
      </c>
      <c r="D251" s="13">
        <v>7.6798313199999999</v>
      </c>
      <c r="E251" s="62">
        <f t="shared" si="16"/>
        <v>0.21204304844530789</v>
      </c>
      <c r="F251" s="44">
        <v>1066.1043999999999</v>
      </c>
      <c r="G251" s="45">
        <v>1074.177488</v>
      </c>
      <c r="H251" s="45">
        <v>279.82912282000001</v>
      </c>
      <c r="I251" s="20">
        <f>H251/G251</f>
        <v>0.26050548065479473</v>
      </c>
    </row>
    <row r="252" spans="1:9" x14ac:dyDescent="0.25">
      <c r="A252" s="5" t="s">
        <v>23</v>
      </c>
      <c r="B252" s="10">
        <v>162.929721</v>
      </c>
      <c r="C252" s="13">
        <v>162.929721</v>
      </c>
      <c r="D252" s="13">
        <v>39.648907840000007</v>
      </c>
      <c r="E252" s="62">
        <f t="shared" si="16"/>
        <v>0.24334975593556687</v>
      </c>
      <c r="F252" s="44">
        <v>20.74945</v>
      </c>
      <c r="G252" s="45">
        <v>20.74945</v>
      </c>
      <c r="H252" s="45">
        <v>1.08694622</v>
      </c>
      <c r="I252" s="20">
        <f>H252/G252</f>
        <v>5.238433886199393E-2</v>
      </c>
    </row>
    <row r="253" spans="1:9" x14ac:dyDescent="0.25">
      <c r="A253" s="5" t="s">
        <v>24</v>
      </c>
      <c r="B253" s="10">
        <v>37.025199999999998</v>
      </c>
      <c r="C253" s="13">
        <v>37.085006</v>
      </c>
      <c r="D253" s="13">
        <v>8.4370928499999991</v>
      </c>
      <c r="E253" s="62">
        <f t="shared" si="16"/>
        <v>0.22750684872479188</v>
      </c>
      <c r="F253" s="11" t="s">
        <v>20</v>
      </c>
      <c r="G253" s="12" t="s">
        <v>20</v>
      </c>
      <c r="H253" s="12" t="s">
        <v>20</v>
      </c>
      <c r="I253" s="20" t="s">
        <v>20</v>
      </c>
    </row>
    <row r="254" spans="1:9" x14ac:dyDescent="0.25">
      <c r="A254" s="2" t="s">
        <v>25</v>
      </c>
      <c r="B254" s="10">
        <v>242.34583900000001</v>
      </c>
      <c r="C254" s="13">
        <v>240.93848299999999</v>
      </c>
      <c r="D254" s="13">
        <v>47.166470780000004</v>
      </c>
      <c r="E254" s="62">
        <f t="shared" si="16"/>
        <v>0.19576146654828905</v>
      </c>
      <c r="F254" s="44">
        <v>485.67582700000003</v>
      </c>
      <c r="G254" s="45">
        <v>533.32638299999996</v>
      </c>
      <c r="H254" s="45">
        <v>179.97330366</v>
      </c>
      <c r="I254" s="20">
        <f>H254/G254</f>
        <v>0.3374543420253035</v>
      </c>
    </row>
    <row r="255" spans="1:9" x14ac:dyDescent="0.25">
      <c r="A255" s="5" t="s">
        <v>26</v>
      </c>
      <c r="B255" s="10">
        <v>6.4889950000000001</v>
      </c>
      <c r="C255" s="13">
        <v>6.4889950000000001</v>
      </c>
      <c r="D255" s="13">
        <v>1.5339676100000001</v>
      </c>
      <c r="E255" s="62">
        <f t="shared" si="16"/>
        <v>0.23639525226941924</v>
      </c>
      <c r="F255" s="11">
        <v>0.29299999999999998</v>
      </c>
      <c r="G255" s="12">
        <v>0.29299999999999998</v>
      </c>
      <c r="H255" s="12">
        <v>1.929695E-2</v>
      </c>
      <c r="I255" s="20">
        <f>H255/G255</f>
        <v>6.5859897610921508E-2</v>
      </c>
    </row>
    <row r="256" spans="1:9" x14ac:dyDescent="0.25">
      <c r="A256" s="5" t="s">
        <v>27</v>
      </c>
      <c r="B256" s="10">
        <v>158.12106600000001</v>
      </c>
      <c r="C256" s="13">
        <v>158.12106600000001</v>
      </c>
      <c r="D256" s="13">
        <v>36.683996350000001</v>
      </c>
      <c r="E256" s="62">
        <f t="shared" si="16"/>
        <v>0.23199942473193291</v>
      </c>
      <c r="F256" s="44">
        <v>18.455352000000001</v>
      </c>
      <c r="G256" s="45">
        <v>18.455352000000001</v>
      </c>
      <c r="H256" s="45">
        <v>3.5746998199999998</v>
      </c>
      <c r="I256" s="20">
        <f t="shared" ref="I256:I260" si="18">H256/G256</f>
        <v>0.19369448060378364</v>
      </c>
    </row>
    <row r="257" spans="1:9" x14ac:dyDescent="0.25">
      <c r="A257" s="2" t="s">
        <v>28</v>
      </c>
      <c r="B257" s="10">
        <v>63.871867999999999</v>
      </c>
      <c r="C257" s="13">
        <v>63.423830000000002</v>
      </c>
      <c r="D257" s="13">
        <v>10.380485210000002</v>
      </c>
      <c r="E257" s="62">
        <f t="shared" si="16"/>
        <v>0.16366853294731651</v>
      </c>
      <c r="F257" s="44">
        <v>2.1659999999999999</v>
      </c>
      <c r="G257" s="45">
        <v>2.6140379999999999</v>
      </c>
      <c r="H257" s="45">
        <v>0.69565610999999994</v>
      </c>
      <c r="I257" s="20">
        <f t="shared" si="18"/>
        <v>0.26612318183591821</v>
      </c>
    </row>
    <row r="258" spans="1:9" x14ac:dyDescent="0.25">
      <c r="A258" s="2" t="s">
        <v>29</v>
      </c>
      <c r="B258" s="10">
        <v>1164.6968999999999</v>
      </c>
      <c r="C258" s="13">
        <v>1164.631711</v>
      </c>
      <c r="D258" s="13">
        <v>279.21288607999998</v>
      </c>
      <c r="E258" s="62">
        <f>D258/C258</f>
        <v>0.23974350298280689</v>
      </c>
      <c r="F258" s="44">
        <v>376.83350000000002</v>
      </c>
      <c r="G258" s="45">
        <v>380.48034000000001</v>
      </c>
      <c r="H258" s="45">
        <v>65.442775229999995</v>
      </c>
      <c r="I258" s="20">
        <f t="shared" si="18"/>
        <v>0.17200041197923654</v>
      </c>
    </row>
    <row r="259" spans="1:9" x14ac:dyDescent="0.25">
      <c r="A259" s="2" t="s">
        <v>30</v>
      </c>
      <c r="B259" s="10">
        <v>760.41640400000006</v>
      </c>
      <c r="C259" s="13">
        <v>761.03016100000002</v>
      </c>
      <c r="D259" s="13">
        <v>180.0633771</v>
      </c>
      <c r="E259" s="62">
        <f t="shared" ref="E259:E265" si="19">D259/C259</f>
        <v>0.23660478431419224</v>
      </c>
      <c r="F259" s="44">
        <v>44.613967000000002</v>
      </c>
      <c r="G259" s="45">
        <v>47.14284</v>
      </c>
      <c r="H259" s="45">
        <v>19.158510809999999</v>
      </c>
      <c r="I259" s="20">
        <f t="shared" si="18"/>
        <v>0.406392801324655</v>
      </c>
    </row>
    <row r="260" spans="1:9" ht="17.25" x14ac:dyDescent="0.25">
      <c r="A260" s="4" t="s">
        <v>94</v>
      </c>
      <c r="B260" s="10">
        <v>40.099949000000002</v>
      </c>
      <c r="C260" s="13">
        <v>40.399062000000001</v>
      </c>
      <c r="D260" s="13">
        <v>8.1759174100000003</v>
      </c>
      <c r="E260" s="62">
        <f t="shared" si="19"/>
        <v>0.20237889211388127</v>
      </c>
      <c r="F260" s="44">
        <v>5.2686339999999996</v>
      </c>
      <c r="G260" s="45">
        <v>5.6635600000000004</v>
      </c>
      <c r="H260" s="45">
        <v>0.67516468000000007</v>
      </c>
      <c r="I260" s="20">
        <f t="shared" si="18"/>
        <v>0.11921206449653575</v>
      </c>
    </row>
    <row r="261" spans="1:9" x14ac:dyDescent="0.25">
      <c r="A261" s="4" t="s">
        <v>218</v>
      </c>
      <c r="B261" s="10">
        <v>2.2999999999999998</v>
      </c>
      <c r="C261" s="13">
        <v>2.2999999999999998</v>
      </c>
      <c r="D261" s="13">
        <v>0</v>
      </c>
      <c r="E261" s="62">
        <f t="shared" si="19"/>
        <v>0</v>
      </c>
      <c r="F261" s="68" t="s">
        <v>20</v>
      </c>
      <c r="G261" s="69" t="s">
        <v>20</v>
      </c>
      <c r="H261" s="69" t="s">
        <v>20</v>
      </c>
      <c r="I261" s="20" t="s">
        <v>20</v>
      </c>
    </row>
    <row r="262" spans="1:9" x14ac:dyDescent="0.25">
      <c r="A262" s="2" t="s">
        <v>31</v>
      </c>
      <c r="B262" s="10">
        <v>3.218744</v>
      </c>
      <c r="C262" s="13">
        <v>3.218744</v>
      </c>
      <c r="D262" s="13">
        <v>0.69013415</v>
      </c>
      <c r="E262" s="62">
        <f t="shared" si="19"/>
        <v>0.21441100938751265</v>
      </c>
      <c r="F262" s="11" t="s">
        <v>20</v>
      </c>
      <c r="G262" s="12" t="s">
        <v>20</v>
      </c>
      <c r="H262" s="12" t="s">
        <v>20</v>
      </c>
      <c r="I262" s="20" t="s">
        <v>20</v>
      </c>
    </row>
    <row r="263" spans="1:9" x14ac:dyDescent="0.25">
      <c r="A263" s="5" t="s">
        <v>32</v>
      </c>
      <c r="B263" s="10">
        <v>3.716996</v>
      </c>
      <c r="C263" s="13">
        <v>3.716996</v>
      </c>
      <c r="D263" s="13">
        <v>0.83451737000000004</v>
      </c>
      <c r="E263" s="62">
        <f t="shared" si="19"/>
        <v>0.22451392737576259</v>
      </c>
      <c r="F263" s="44">
        <v>0.16520000000000001</v>
      </c>
      <c r="G263" s="45">
        <v>0.16520000000000001</v>
      </c>
      <c r="H263" s="45">
        <v>2.4910310000000001E-2</v>
      </c>
      <c r="I263" s="20">
        <f t="shared" ref="I263:I265" si="20">H263/G263</f>
        <v>0.1507888014527845</v>
      </c>
    </row>
    <row r="264" spans="1:9" x14ac:dyDescent="0.25">
      <c r="A264" s="5" t="s">
        <v>33</v>
      </c>
      <c r="B264" s="10">
        <v>134.130807</v>
      </c>
      <c r="C264" s="13">
        <v>133.119181</v>
      </c>
      <c r="D264" s="13">
        <v>30.654894969999997</v>
      </c>
      <c r="E264" s="62">
        <f t="shared" si="19"/>
        <v>0.23028157730327381</v>
      </c>
      <c r="F264" s="44">
        <v>9.8806949999999993</v>
      </c>
      <c r="G264" s="45">
        <v>12.660726</v>
      </c>
      <c r="H264" s="45">
        <v>2.3863560099999996</v>
      </c>
      <c r="I264" s="20">
        <f t="shared" si="20"/>
        <v>0.18848492653580842</v>
      </c>
    </row>
    <row r="265" spans="1:9" x14ac:dyDescent="0.25">
      <c r="A265" s="2" t="s">
        <v>34</v>
      </c>
      <c r="B265" s="10">
        <v>20.635840999999999</v>
      </c>
      <c r="C265" s="13">
        <v>20.635840999999999</v>
      </c>
      <c r="D265" s="13">
        <v>3.9970492599999998</v>
      </c>
      <c r="E265" s="62">
        <f t="shared" si="19"/>
        <v>0.19369451722369832</v>
      </c>
      <c r="F265" s="44">
        <v>333.91908599999999</v>
      </c>
      <c r="G265" s="45">
        <v>333.91908599999999</v>
      </c>
      <c r="H265" s="45">
        <v>90.931492890000001</v>
      </c>
      <c r="I265" s="20">
        <f t="shared" si="20"/>
        <v>0.2723159492895833</v>
      </c>
    </row>
    <row r="266" spans="1:9" ht="15.75" thickBot="1" x14ac:dyDescent="0.3">
      <c r="A266" s="6" t="s">
        <v>35</v>
      </c>
      <c r="B266" s="50">
        <v>2557.8000000000002</v>
      </c>
      <c r="C266" s="51">
        <v>2529.514909</v>
      </c>
      <c r="D266" s="51">
        <v>661.22639775000005</v>
      </c>
      <c r="E266" s="63">
        <f>D266/C266</f>
        <v>0.26140442793887486</v>
      </c>
      <c r="F266" s="16" t="s">
        <v>20</v>
      </c>
      <c r="G266" s="17" t="s">
        <v>20</v>
      </c>
      <c r="H266" s="17" t="s">
        <v>20</v>
      </c>
      <c r="I266" s="31" t="s">
        <v>20</v>
      </c>
    </row>
    <row r="267" spans="1:9" ht="15.75" thickBot="1" x14ac:dyDescent="0.3">
      <c r="A267" s="36" t="s">
        <v>99</v>
      </c>
      <c r="B267" s="14">
        <f>SUM(B268:B325)</f>
        <v>5816.2104249999993</v>
      </c>
      <c r="C267" s="15">
        <f>SUM(C268:C325)</f>
        <v>5836.2122970000009</v>
      </c>
      <c r="D267" s="15">
        <f>SUM(D268:D325)</f>
        <v>1111.4281982899997</v>
      </c>
      <c r="E267" s="29">
        <f>D267/C267</f>
        <v>0.19043656086008201</v>
      </c>
      <c r="F267" s="70">
        <f>SUM(F268:F325)</f>
        <v>2408.1608509999996</v>
      </c>
      <c r="G267" s="71">
        <f>SUM(G268:G325)</f>
        <v>2405.4790239999998</v>
      </c>
      <c r="H267" s="71">
        <f>SUM(H268:H325)</f>
        <v>144.67056156000004</v>
      </c>
      <c r="I267" s="72">
        <f>H267/G267</f>
        <v>6.0142100644649005E-2</v>
      </c>
    </row>
    <row r="268" spans="1:9" x14ac:dyDescent="0.25">
      <c r="A268" s="177" t="s">
        <v>83</v>
      </c>
      <c r="B268" s="48">
        <v>11.269500000000001</v>
      </c>
      <c r="C268" s="49">
        <v>11.269500000000001</v>
      </c>
      <c r="D268" s="49">
        <v>2.4227673300000001</v>
      </c>
      <c r="E268" s="61">
        <f>D268/C268</f>
        <v>0.21498445627578863</v>
      </c>
      <c r="F268" s="42">
        <v>0.74550000000000005</v>
      </c>
      <c r="G268" s="43">
        <v>0.74550000000000005</v>
      </c>
      <c r="H268" s="43">
        <v>3.2573770000000002E-2</v>
      </c>
      <c r="I268" s="30">
        <f>H268/G268</f>
        <v>4.369385647216633E-2</v>
      </c>
    </row>
    <row r="269" spans="1:9" x14ac:dyDescent="0.25">
      <c r="A269" s="2" t="s">
        <v>36</v>
      </c>
      <c r="B269" s="10">
        <v>37.831600000000002</v>
      </c>
      <c r="C269" s="13">
        <v>40.191664000000003</v>
      </c>
      <c r="D269" s="13">
        <v>6.3143182300000005</v>
      </c>
      <c r="E269" s="62">
        <f>D269/C269</f>
        <v>0.15710517061448365</v>
      </c>
      <c r="F269" s="44">
        <v>5.2013999999999996</v>
      </c>
      <c r="G269" s="45">
        <v>5.2013999999999996</v>
      </c>
      <c r="H269" s="45">
        <v>8.4052429999999997E-2</v>
      </c>
      <c r="I269" s="20">
        <f>H269/G269</f>
        <v>1.6159578190487179E-2</v>
      </c>
    </row>
    <row r="270" spans="1:9" x14ac:dyDescent="0.25">
      <c r="A270" s="2" t="s">
        <v>37</v>
      </c>
      <c r="B270" s="10">
        <v>42.265599999999999</v>
      </c>
      <c r="C270" s="13">
        <v>42.265599999999999</v>
      </c>
      <c r="D270" s="13">
        <v>9.9156472699999991</v>
      </c>
      <c r="E270" s="62">
        <f t="shared" ref="E270:E324" si="21">D270/C270</f>
        <v>0.23460325347327377</v>
      </c>
      <c r="F270" s="44">
        <v>20.238399999999999</v>
      </c>
      <c r="G270" s="45">
        <v>20.238399999999999</v>
      </c>
      <c r="H270" s="45">
        <v>0.67025783999999999</v>
      </c>
      <c r="I270" s="20">
        <f t="shared" ref="I270:I274" si="22">H270/G270</f>
        <v>3.3118123962368566E-2</v>
      </c>
    </row>
    <row r="271" spans="1:9" x14ac:dyDescent="0.25">
      <c r="A271" s="2" t="s">
        <v>38</v>
      </c>
      <c r="B271" s="10">
        <v>8.0916259999999998</v>
      </c>
      <c r="C271" s="13">
        <v>8.0916259999999998</v>
      </c>
      <c r="D271" s="13">
        <v>1.08953696</v>
      </c>
      <c r="E271" s="62">
        <f t="shared" si="21"/>
        <v>0.13464994056818741</v>
      </c>
      <c r="F271" s="44">
        <v>18.879574000000002</v>
      </c>
      <c r="G271" s="45">
        <v>26.669550999999998</v>
      </c>
      <c r="H271" s="45">
        <v>5.2509978899999998</v>
      </c>
      <c r="I271" s="20">
        <f t="shared" si="22"/>
        <v>0.19689112463873126</v>
      </c>
    </row>
    <row r="272" spans="1:9" x14ac:dyDescent="0.25">
      <c r="A272" s="2" t="s">
        <v>39</v>
      </c>
      <c r="B272" s="10">
        <v>46.505012000000001</v>
      </c>
      <c r="C272" s="13">
        <v>46.505012000000001</v>
      </c>
      <c r="D272" s="13">
        <v>13.875762779999999</v>
      </c>
      <c r="E272" s="62">
        <f t="shared" si="21"/>
        <v>0.29837134070624471</v>
      </c>
      <c r="F272" s="44">
        <v>92.449787999999998</v>
      </c>
      <c r="G272" s="45">
        <v>62.449787999999998</v>
      </c>
      <c r="H272" s="45">
        <v>1.1032700600000001</v>
      </c>
      <c r="I272" s="20">
        <f t="shared" si="22"/>
        <v>1.7666514096092691E-2</v>
      </c>
    </row>
    <row r="273" spans="1:9" x14ac:dyDescent="0.25">
      <c r="A273" s="2" t="s">
        <v>40</v>
      </c>
      <c r="B273" s="10">
        <v>6.5945999999999998</v>
      </c>
      <c r="C273" s="13">
        <v>6.5945999999999998</v>
      </c>
      <c r="D273" s="13">
        <v>0.88936802000000004</v>
      </c>
      <c r="E273" s="62">
        <f t="shared" si="21"/>
        <v>0.13486307281715343</v>
      </c>
      <c r="F273" s="44">
        <v>5.6376999999999997</v>
      </c>
      <c r="G273" s="45">
        <v>5.6376999999999997</v>
      </c>
      <c r="H273" s="45">
        <v>0.12602164999999999</v>
      </c>
      <c r="I273" s="20">
        <f t="shared" si="22"/>
        <v>2.2353379924437269E-2</v>
      </c>
    </row>
    <row r="274" spans="1:9" x14ac:dyDescent="0.25">
      <c r="A274" s="2" t="s">
        <v>41</v>
      </c>
      <c r="B274" s="10">
        <v>15.561688999999999</v>
      </c>
      <c r="C274" s="13">
        <v>15.561688999999999</v>
      </c>
      <c r="D274" s="13">
        <v>0.30959728999999997</v>
      </c>
      <c r="E274" s="62">
        <f t="shared" si="21"/>
        <v>1.9894838535842733E-2</v>
      </c>
      <c r="F274" s="44">
        <v>1.1763110000000001</v>
      </c>
      <c r="G274" s="45">
        <v>1.1763110000000001</v>
      </c>
      <c r="H274" s="45">
        <v>2.4534429999999999E-2</v>
      </c>
      <c r="I274" s="20">
        <f t="shared" si="22"/>
        <v>2.0857094764904858E-2</v>
      </c>
    </row>
    <row r="275" spans="1:9" x14ac:dyDescent="0.25">
      <c r="A275" s="2" t="s">
        <v>42</v>
      </c>
      <c r="B275" s="10">
        <v>2.4843999999999999</v>
      </c>
      <c r="C275" s="13">
        <v>2.4843999999999999</v>
      </c>
      <c r="D275" s="13">
        <v>0.31888605999999997</v>
      </c>
      <c r="E275" s="62">
        <f t="shared" si="21"/>
        <v>0.12835536145548221</v>
      </c>
      <c r="F275" s="11" t="s">
        <v>20</v>
      </c>
      <c r="G275" s="12" t="s">
        <v>20</v>
      </c>
      <c r="H275" s="12" t="s">
        <v>20</v>
      </c>
      <c r="I275" s="20" t="s">
        <v>20</v>
      </c>
    </row>
    <row r="276" spans="1:9" x14ac:dyDescent="0.25">
      <c r="A276" s="2" t="s">
        <v>43</v>
      </c>
      <c r="B276" s="10">
        <v>9.1740729999999999</v>
      </c>
      <c r="C276" s="13">
        <v>9.1740729999999999</v>
      </c>
      <c r="D276" s="13">
        <v>1.5840957600000001</v>
      </c>
      <c r="E276" s="62">
        <f t="shared" si="21"/>
        <v>0.17267093470915265</v>
      </c>
      <c r="F276" s="44">
        <v>1.574727</v>
      </c>
      <c r="G276" s="45">
        <v>1.574727</v>
      </c>
      <c r="H276" s="45">
        <v>0.28525073000000001</v>
      </c>
      <c r="I276" s="20">
        <f t="shared" ref="I276:I283" si="23">H276/G276</f>
        <v>0.18114297271844582</v>
      </c>
    </row>
    <row r="277" spans="1:9" x14ac:dyDescent="0.25">
      <c r="A277" s="2" t="s">
        <v>44</v>
      </c>
      <c r="B277" s="10">
        <v>60.356999999999999</v>
      </c>
      <c r="C277" s="13">
        <v>60.356999999999999</v>
      </c>
      <c r="D277" s="13">
        <v>8.6794524700000011</v>
      </c>
      <c r="E277" s="62">
        <f t="shared" si="21"/>
        <v>0.14380191974418877</v>
      </c>
      <c r="F277" s="44">
        <v>17.863</v>
      </c>
      <c r="G277" s="45">
        <v>17.863</v>
      </c>
      <c r="H277" s="45">
        <v>4.0805704599999997</v>
      </c>
      <c r="I277" s="20">
        <f t="shared" si="23"/>
        <v>0.22843701841795891</v>
      </c>
    </row>
    <row r="278" spans="1:9" x14ac:dyDescent="0.25">
      <c r="A278" s="2" t="s">
        <v>45</v>
      </c>
      <c r="B278" s="10">
        <v>21.744499999999999</v>
      </c>
      <c r="C278" s="13">
        <v>21.639434000000001</v>
      </c>
      <c r="D278" s="13">
        <v>3.2782004500000004</v>
      </c>
      <c r="E278" s="62">
        <f t="shared" si="21"/>
        <v>0.15149196832042836</v>
      </c>
      <c r="F278" s="44">
        <v>3.0554999999999999</v>
      </c>
      <c r="G278" s="45">
        <v>3.190131</v>
      </c>
      <c r="H278" s="45">
        <v>0.79143779000000003</v>
      </c>
      <c r="I278" s="20">
        <f t="shared" si="23"/>
        <v>0.24808943269100861</v>
      </c>
    </row>
    <row r="279" spans="1:9" x14ac:dyDescent="0.25">
      <c r="A279" s="2" t="s">
        <v>46</v>
      </c>
      <c r="B279" s="10">
        <v>12.471005999999999</v>
      </c>
      <c r="C279" s="13">
        <v>12.471005999999999</v>
      </c>
      <c r="D279" s="13">
        <v>1.38922649</v>
      </c>
      <c r="E279" s="62">
        <f t="shared" si="21"/>
        <v>0.11139650562272202</v>
      </c>
      <c r="F279" s="44">
        <v>99.520697999999996</v>
      </c>
      <c r="G279" s="45">
        <v>110.205264</v>
      </c>
      <c r="H279" s="45">
        <v>11.131085630000001</v>
      </c>
      <c r="I279" s="20">
        <f t="shared" si="23"/>
        <v>0.10100321187924383</v>
      </c>
    </row>
    <row r="280" spans="1:9" x14ac:dyDescent="0.25">
      <c r="A280" s="2" t="s">
        <v>47</v>
      </c>
      <c r="B280" s="10">
        <v>52.038770999999997</v>
      </c>
      <c r="C280" s="13">
        <v>52.038770999999997</v>
      </c>
      <c r="D280" s="13">
        <v>10.10104042</v>
      </c>
      <c r="E280" s="62">
        <f t="shared" si="21"/>
        <v>0.19410605258144933</v>
      </c>
      <c r="F280" s="44">
        <v>26.503729</v>
      </c>
      <c r="G280" s="45">
        <v>26.503729</v>
      </c>
      <c r="H280" s="45">
        <v>2.8265851200000003</v>
      </c>
      <c r="I280" s="20">
        <f t="shared" si="23"/>
        <v>0.10664858216743765</v>
      </c>
    </row>
    <row r="281" spans="1:9" x14ac:dyDescent="0.25">
      <c r="A281" s="2" t="s">
        <v>48</v>
      </c>
      <c r="B281" s="10">
        <v>8.1217000000000006</v>
      </c>
      <c r="C281" s="13">
        <v>8.1217000000000006</v>
      </c>
      <c r="D281" s="13">
        <v>1.7162810100000001</v>
      </c>
      <c r="E281" s="62">
        <f t="shared" si="21"/>
        <v>0.2113204144452516</v>
      </c>
      <c r="F281" s="11">
        <v>0.439</v>
      </c>
      <c r="G281" s="12">
        <v>0.439</v>
      </c>
      <c r="H281" s="12">
        <v>9.7685539999999987E-2</v>
      </c>
      <c r="I281" s="20">
        <f t="shared" si="23"/>
        <v>0.22251831435079725</v>
      </c>
    </row>
    <row r="282" spans="1:9" x14ac:dyDescent="0.25">
      <c r="A282" s="2" t="s">
        <v>49</v>
      </c>
      <c r="B282" s="10">
        <v>25.426964999999999</v>
      </c>
      <c r="C282" s="13">
        <v>25.426964999999999</v>
      </c>
      <c r="D282" s="13">
        <v>4.6936441599999998</v>
      </c>
      <c r="E282" s="62">
        <f t="shared" si="21"/>
        <v>0.18459317342828765</v>
      </c>
      <c r="F282" s="44">
        <v>66.589034999999996</v>
      </c>
      <c r="G282" s="45">
        <v>66.589034999999996</v>
      </c>
      <c r="H282" s="45">
        <v>8.5323697899999988</v>
      </c>
      <c r="I282" s="20">
        <f t="shared" si="23"/>
        <v>0.12813475657065762</v>
      </c>
    </row>
    <row r="283" spans="1:9" x14ac:dyDescent="0.25">
      <c r="A283" s="2" t="s">
        <v>50</v>
      </c>
      <c r="B283" s="10">
        <v>13.7944</v>
      </c>
      <c r="C283" s="13">
        <v>13.7944</v>
      </c>
      <c r="D283" s="13">
        <v>1.9568729499999999</v>
      </c>
      <c r="E283" s="62">
        <f t="shared" si="21"/>
        <v>0.14185995403932031</v>
      </c>
      <c r="F283" s="44">
        <v>9.1936</v>
      </c>
      <c r="G283" s="45">
        <v>9.1936</v>
      </c>
      <c r="H283" s="45">
        <v>1.6997660000000001E-2</v>
      </c>
      <c r="I283" s="20">
        <f t="shared" si="23"/>
        <v>1.8488579011486253E-3</v>
      </c>
    </row>
    <row r="284" spans="1:9" x14ac:dyDescent="0.25">
      <c r="A284" s="2" t="s">
        <v>51</v>
      </c>
      <c r="B284" s="10">
        <v>0.873</v>
      </c>
      <c r="C284" s="13">
        <v>0.873</v>
      </c>
      <c r="D284" s="13">
        <v>8.4384310000000004E-2</v>
      </c>
      <c r="E284" s="62">
        <f t="shared" si="21"/>
        <v>9.6660148911798402E-2</v>
      </c>
      <c r="F284" s="11" t="s">
        <v>20</v>
      </c>
      <c r="G284" s="12" t="s">
        <v>20</v>
      </c>
      <c r="H284" s="12" t="s">
        <v>20</v>
      </c>
      <c r="I284" s="20" t="s">
        <v>20</v>
      </c>
    </row>
    <row r="285" spans="1:9" x14ac:dyDescent="0.25">
      <c r="A285" s="2" t="s">
        <v>101</v>
      </c>
      <c r="B285" s="10">
        <v>53.318660000000001</v>
      </c>
      <c r="C285" s="13">
        <v>53.318660000000001</v>
      </c>
      <c r="D285" s="13">
        <v>8.4331291199999985</v>
      </c>
      <c r="E285" s="62">
        <f t="shared" si="21"/>
        <v>0.15816468605925202</v>
      </c>
      <c r="F285" s="11">
        <v>26.217644</v>
      </c>
      <c r="G285" s="12">
        <v>31.249084</v>
      </c>
      <c r="H285" s="12">
        <v>5.9335189499999998</v>
      </c>
      <c r="I285" s="20">
        <f t="shared" ref="I285:I287" si="24">H285/G285</f>
        <v>0.18987817210898086</v>
      </c>
    </row>
    <row r="286" spans="1:9" x14ac:dyDescent="0.25">
      <c r="A286" s="2" t="s">
        <v>102</v>
      </c>
      <c r="B286" s="10">
        <v>7.0975910000000004</v>
      </c>
      <c r="C286" s="13">
        <v>7.0975910000000004</v>
      </c>
      <c r="D286" s="13">
        <v>1.3254963500000001</v>
      </c>
      <c r="E286" s="62">
        <f t="shared" si="21"/>
        <v>0.18675299126140124</v>
      </c>
      <c r="F286" s="44">
        <v>4.2930999999999999</v>
      </c>
      <c r="G286" s="45">
        <v>4.2930999999999999</v>
      </c>
      <c r="H286" s="45">
        <v>3.1168401400000003</v>
      </c>
      <c r="I286" s="20">
        <f t="shared" si="24"/>
        <v>0.72601153944701968</v>
      </c>
    </row>
    <row r="287" spans="1:9" ht="18" thickBot="1" x14ac:dyDescent="0.3">
      <c r="A287" s="180" t="s">
        <v>103</v>
      </c>
      <c r="B287" s="52">
        <v>4036.6106799999998</v>
      </c>
      <c r="C287" s="53">
        <v>4042.2099050000002</v>
      </c>
      <c r="D287" s="53">
        <v>808.27489716000002</v>
      </c>
      <c r="E287" s="64">
        <f t="shared" si="21"/>
        <v>0.1999586652242395</v>
      </c>
      <c r="F287" s="46">
        <v>393.71254399999998</v>
      </c>
      <c r="G287" s="47">
        <v>393.71254399999998</v>
      </c>
      <c r="H287" s="47">
        <v>17.855175540000005</v>
      </c>
      <c r="I287" s="31">
        <f t="shared" si="24"/>
        <v>4.5350791617144934E-2</v>
      </c>
    </row>
    <row r="288" spans="1:9" x14ac:dyDescent="0.25">
      <c r="A288" s="177" t="s">
        <v>52</v>
      </c>
      <c r="B288" s="48">
        <v>0.2</v>
      </c>
      <c r="C288" s="49">
        <v>0.2</v>
      </c>
      <c r="D288" s="49">
        <v>0</v>
      </c>
      <c r="E288" s="61">
        <f t="shared" si="21"/>
        <v>0</v>
      </c>
      <c r="F288" s="178" t="s">
        <v>20</v>
      </c>
      <c r="G288" s="179" t="s">
        <v>20</v>
      </c>
      <c r="H288" s="179" t="s">
        <v>20</v>
      </c>
      <c r="I288" s="30" t="s">
        <v>20</v>
      </c>
    </row>
    <row r="289" spans="1:9" ht="15" customHeight="1" x14ac:dyDescent="0.25">
      <c r="A289" s="8" t="s">
        <v>231</v>
      </c>
      <c r="B289" s="10">
        <v>3.6706370000000001</v>
      </c>
      <c r="C289" s="13">
        <v>3.6706370000000001</v>
      </c>
      <c r="D289" s="13">
        <v>0.81832356000000006</v>
      </c>
      <c r="E289" s="62">
        <f t="shared" si="21"/>
        <v>0.22293775167634391</v>
      </c>
      <c r="F289" s="44">
        <v>1.017112</v>
      </c>
      <c r="G289" s="45">
        <v>1.017112</v>
      </c>
      <c r="H289" s="45">
        <v>0.12609028</v>
      </c>
      <c r="I289" s="20">
        <f t="shared" ref="I289:I312" si="25">H289/G289</f>
        <v>0.12396892377633928</v>
      </c>
    </row>
    <row r="290" spans="1:9" x14ac:dyDescent="0.25">
      <c r="A290" s="2" t="s">
        <v>53</v>
      </c>
      <c r="B290" s="10">
        <v>1.3141</v>
      </c>
      <c r="C290" s="13">
        <v>1.3250999999999999</v>
      </c>
      <c r="D290" s="13">
        <v>0.19993025</v>
      </c>
      <c r="E290" s="62">
        <f t="shared" si="21"/>
        <v>0.15087936759489851</v>
      </c>
      <c r="F290" s="44">
        <v>0.3</v>
      </c>
      <c r="G290" s="45">
        <v>0.3</v>
      </c>
      <c r="H290" s="45">
        <v>1.04829E-2</v>
      </c>
      <c r="I290" s="20">
        <f t="shared" si="25"/>
        <v>3.4943000000000002E-2</v>
      </c>
    </row>
    <row r="291" spans="1:9" x14ac:dyDescent="0.25">
      <c r="A291" s="2" t="s">
        <v>54</v>
      </c>
      <c r="B291" s="10">
        <v>12.795199999999999</v>
      </c>
      <c r="C291" s="13">
        <v>12.795199999999999</v>
      </c>
      <c r="D291" s="13">
        <v>1.9632722199999999</v>
      </c>
      <c r="E291" s="62">
        <f t="shared" si="21"/>
        <v>0.1534381815055646</v>
      </c>
      <c r="F291" s="44">
        <v>15.8317</v>
      </c>
      <c r="G291" s="45">
        <v>15.8317</v>
      </c>
      <c r="H291" s="45">
        <v>0.61862256999999998</v>
      </c>
      <c r="I291" s="20">
        <f t="shared" si="25"/>
        <v>3.9074930045415214E-2</v>
      </c>
    </row>
    <row r="292" spans="1:9" x14ac:dyDescent="0.25">
      <c r="A292" s="2" t="s">
        <v>55</v>
      </c>
      <c r="B292" s="10">
        <v>167.1994</v>
      </c>
      <c r="C292" s="13">
        <v>170.15237200000001</v>
      </c>
      <c r="D292" s="13">
        <v>26.050039690000002</v>
      </c>
      <c r="E292" s="62">
        <f t="shared" si="21"/>
        <v>0.15309830467717489</v>
      </c>
      <c r="F292" s="44">
        <v>234.9006</v>
      </c>
      <c r="G292" s="45">
        <v>234.4871</v>
      </c>
      <c r="H292" s="45">
        <v>10.231892070000001</v>
      </c>
      <c r="I292" s="20">
        <f t="shared" si="25"/>
        <v>4.363520240559076E-2</v>
      </c>
    </row>
    <row r="293" spans="1:9" x14ac:dyDescent="0.25">
      <c r="A293" s="2" t="s">
        <v>56</v>
      </c>
      <c r="B293" s="10">
        <v>11.663465</v>
      </c>
      <c r="C293" s="13">
        <v>11.663465</v>
      </c>
      <c r="D293" s="13">
        <v>2.6121620000000001</v>
      </c>
      <c r="E293" s="62">
        <f t="shared" si="21"/>
        <v>0.22396106131411206</v>
      </c>
      <c r="F293" s="44">
        <v>7.657235</v>
      </c>
      <c r="G293" s="45">
        <v>7.657235</v>
      </c>
      <c r="H293" s="45">
        <v>0.94564395999999995</v>
      </c>
      <c r="I293" s="20">
        <f t="shared" si="25"/>
        <v>0.12349679224942162</v>
      </c>
    </row>
    <row r="294" spans="1:9" x14ac:dyDescent="0.25">
      <c r="A294" s="2" t="s">
        <v>57</v>
      </c>
      <c r="B294" s="10">
        <v>26.862333</v>
      </c>
      <c r="C294" s="13">
        <v>26.861332999999998</v>
      </c>
      <c r="D294" s="13">
        <v>1.2013322799999999</v>
      </c>
      <c r="E294" s="62">
        <f t="shared" si="21"/>
        <v>4.4723479657543426E-2</v>
      </c>
      <c r="F294" s="44">
        <v>377.87366700000001</v>
      </c>
      <c r="G294" s="45">
        <v>378.05466799999999</v>
      </c>
      <c r="H294" s="45">
        <v>9.485977000000001E-2</v>
      </c>
      <c r="I294" s="20">
        <f t="shared" si="25"/>
        <v>2.5091548400084829E-4</v>
      </c>
    </row>
    <row r="295" spans="1:9" x14ac:dyDescent="0.25">
      <c r="A295" s="2" t="s">
        <v>58</v>
      </c>
      <c r="B295" s="10">
        <v>8.0123850000000001</v>
      </c>
      <c r="C295" s="13">
        <v>8.0123850000000001</v>
      </c>
      <c r="D295" s="13">
        <v>7.0603559999999996E-2</v>
      </c>
      <c r="E295" s="62">
        <f t="shared" si="21"/>
        <v>8.8118032271289996E-3</v>
      </c>
      <c r="F295" s="44">
        <v>93.507814999999994</v>
      </c>
      <c r="G295" s="45">
        <v>93.507814999999994</v>
      </c>
      <c r="H295" s="45">
        <v>19.47788675</v>
      </c>
      <c r="I295" s="20">
        <f t="shared" si="25"/>
        <v>0.20830223388280436</v>
      </c>
    </row>
    <row r="296" spans="1:9" x14ac:dyDescent="0.25">
      <c r="A296" s="2" t="s">
        <v>59</v>
      </c>
      <c r="B296" s="10">
        <v>24.393840999999998</v>
      </c>
      <c r="C296" s="13">
        <v>24.393840999999998</v>
      </c>
      <c r="D296" s="13">
        <v>4.19651175</v>
      </c>
      <c r="E296" s="62">
        <f t="shared" si="21"/>
        <v>0.17203161035607309</v>
      </c>
      <c r="F296" s="44">
        <v>23.069849999999999</v>
      </c>
      <c r="G296" s="45">
        <v>23.069849999999999</v>
      </c>
      <c r="H296" s="45">
        <v>0.56706707999999995</v>
      </c>
      <c r="I296" s="20">
        <f t="shared" si="25"/>
        <v>2.4580440705076104E-2</v>
      </c>
    </row>
    <row r="297" spans="1:9" x14ac:dyDescent="0.25">
      <c r="A297" s="2" t="s">
        <v>60</v>
      </c>
      <c r="B297" s="10">
        <v>18.488734999999998</v>
      </c>
      <c r="C297" s="13">
        <v>18.476434999999999</v>
      </c>
      <c r="D297" s="13">
        <v>1.8460363899999999</v>
      </c>
      <c r="E297" s="62">
        <f t="shared" si="21"/>
        <v>9.9913018393429254E-2</v>
      </c>
      <c r="F297" s="44">
        <v>34.282764999999998</v>
      </c>
      <c r="G297" s="45">
        <v>34.295065000000001</v>
      </c>
      <c r="H297" s="45">
        <v>2.14686595</v>
      </c>
      <c r="I297" s="20">
        <f t="shared" si="25"/>
        <v>6.2599850736541826E-2</v>
      </c>
    </row>
    <row r="298" spans="1:9" x14ac:dyDescent="0.25">
      <c r="A298" s="2" t="s">
        <v>61</v>
      </c>
      <c r="B298" s="10">
        <v>6.1280020000000004</v>
      </c>
      <c r="C298" s="13">
        <v>6.1280020000000004</v>
      </c>
      <c r="D298" s="13">
        <v>0.7456539499999999</v>
      </c>
      <c r="E298" s="62">
        <f t="shared" si="21"/>
        <v>0.1216797824152146</v>
      </c>
      <c r="F298" s="44">
        <v>1.0300590000000001</v>
      </c>
      <c r="G298" s="45">
        <v>1.0300590000000001</v>
      </c>
      <c r="H298" s="45">
        <v>0.18070414000000001</v>
      </c>
      <c r="I298" s="20">
        <f t="shared" si="25"/>
        <v>0.17543086366897431</v>
      </c>
    </row>
    <row r="299" spans="1:9" x14ac:dyDescent="0.25">
      <c r="A299" s="2" t="s">
        <v>97</v>
      </c>
      <c r="B299" s="10">
        <v>14.519124</v>
      </c>
      <c r="C299" s="13">
        <v>14.519124</v>
      </c>
      <c r="D299" s="13">
        <v>0.88848907999999993</v>
      </c>
      <c r="E299" s="62">
        <f t="shared" si="21"/>
        <v>6.1194399882527346E-2</v>
      </c>
      <c r="F299" s="44">
        <v>1.4320759999999999</v>
      </c>
      <c r="G299" s="45">
        <v>1.4320759999999999</v>
      </c>
      <c r="H299" s="45">
        <v>0.33466302000000003</v>
      </c>
      <c r="I299" s="20">
        <f t="shared" si="25"/>
        <v>0.23369082367136942</v>
      </c>
    </row>
    <row r="300" spans="1:9" x14ac:dyDescent="0.25">
      <c r="A300" s="2" t="s">
        <v>62</v>
      </c>
      <c r="B300" s="10">
        <v>54.731400000000001</v>
      </c>
      <c r="C300" s="13">
        <v>54.624299999999998</v>
      </c>
      <c r="D300" s="13">
        <v>10.98072266</v>
      </c>
      <c r="E300" s="62">
        <f t="shared" si="21"/>
        <v>0.20102267049646402</v>
      </c>
      <c r="F300" s="44">
        <v>2.0242</v>
      </c>
      <c r="G300" s="45">
        <v>2.1313</v>
      </c>
      <c r="H300" s="45">
        <v>0.43735486000000001</v>
      </c>
      <c r="I300" s="20">
        <f t="shared" si="25"/>
        <v>0.20520567728616337</v>
      </c>
    </row>
    <row r="301" spans="1:9" x14ac:dyDescent="0.25">
      <c r="A301" s="2" t="s">
        <v>219</v>
      </c>
      <c r="B301" s="10">
        <v>8.4754819999999995</v>
      </c>
      <c r="C301" s="13">
        <v>8.4649819999999991</v>
      </c>
      <c r="D301" s="13">
        <v>0.68999478000000003</v>
      </c>
      <c r="E301" s="62">
        <f t="shared" si="21"/>
        <v>8.151166535262569E-2</v>
      </c>
      <c r="F301" s="44">
        <v>15.717917999999999</v>
      </c>
      <c r="G301" s="45">
        <v>15.728418</v>
      </c>
      <c r="H301" s="45">
        <v>2.3959879399999999</v>
      </c>
      <c r="I301" s="20">
        <f t="shared" si="25"/>
        <v>0.15233496083331458</v>
      </c>
    </row>
    <row r="302" spans="1:9" x14ac:dyDescent="0.25">
      <c r="A302" s="2" t="s">
        <v>63</v>
      </c>
      <c r="B302" s="10">
        <v>7.5107999999999997</v>
      </c>
      <c r="C302" s="13">
        <v>7.5107999999999997</v>
      </c>
      <c r="D302" s="13">
        <v>0</v>
      </c>
      <c r="E302" s="62">
        <f t="shared" si="21"/>
        <v>0</v>
      </c>
      <c r="F302" s="44">
        <v>1.66</v>
      </c>
      <c r="G302" s="45">
        <v>1.66</v>
      </c>
      <c r="H302" s="45">
        <v>0</v>
      </c>
      <c r="I302" s="20">
        <f t="shared" si="25"/>
        <v>0</v>
      </c>
    </row>
    <row r="303" spans="1:9" x14ac:dyDescent="0.25">
      <c r="A303" s="2" t="s">
        <v>84</v>
      </c>
      <c r="B303" s="10">
        <v>124.8222</v>
      </c>
      <c r="C303" s="13">
        <v>124.8142</v>
      </c>
      <c r="D303" s="13">
        <v>15.42134525</v>
      </c>
      <c r="E303" s="62">
        <f t="shared" si="21"/>
        <v>0.12355441327989924</v>
      </c>
      <c r="F303" s="44">
        <v>2.6377999999999999</v>
      </c>
      <c r="G303" s="45">
        <v>2.6457999999999999</v>
      </c>
      <c r="H303" s="45">
        <v>0</v>
      </c>
      <c r="I303" s="20">
        <f t="shared" si="25"/>
        <v>0</v>
      </c>
    </row>
    <row r="304" spans="1:9" ht="17.25" x14ac:dyDescent="0.25">
      <c r="A304" s="2" t="s">
        <v>104</v>
      </c>
      <c r="B304" s="34">
        <v>60.588999999999999</v>
      </c>
      <c r="C304" s="35">
        <v>60.588999999999999</v>
      </c>
      <c r="D304" s="35">
        <v>7.5750739999999999</v>
      </c>
      <c r="E304" s="62">
        <f t="shared" si="21"/>
        <v>0.12502391523213785</v>
      </c>
      <c r="F304" s="34">
        <v>583.2894</v>
      </c>
      <c r="G304" s="35">
        <v>583.2894</v>
      </c>
      <c r="H304" s="35">
        <v>9.8760231899999997</v>
      </c>
      <c r="I304" s="20">
        <f t="shared" si="25"/>
        <v>1.6931600659981134E-2</v>
      </c>
    </row>
    <row r="305" spans="1:9" x14ac:dyDescent="0.25">
      <c r="A305" s="2" t="s">
        <v>64</v>
      </c>
      <c r="B305" s="10">
        <v>6.6338999999999997</v>
      </c>
      <c r="C305" s="13">
        <v>6.6338999999999997</v>
      </c>
      <c r="D305" s="13">
        <v>1.48678445</v>
      </c>
      <c r="E305" s="62">
        <f t="shared" si="21"/>
        <v>0.22411921343402827</v>
      </c>
      <c r="F305" s="44">
        <v>5.9851999999999999</v>
      </c>
      <c r="G305" s="45">
        <v>5.9851999999999999</v>
      </c>
      <c r="H305" s="45">
        <v>0.31516690000000003</v>
      </c>
      <c r="I305" s="20">
        <f t="shared" si="25"/>
        <v>5.2657705673995865E-2</v>
      </c>
    </row>
    <row r="306" spans="1:9" x14ac:dyDescent="0.25">
      <c r="A306" s="2" t="s">
        <v>65</v>
      </c>
      <c r="B306" s="10">
        <v>22.962513999999999</v>
      </c>
      <c r="C306" s="13">
        <v>22.962513999999999</v>
      </c>
      <c r="D306" s="13">
        <v>5.03908266</v>
      </c>
      <c r="E306" s="62">
        <f t="shared" si="21"/>
        <v>0.21944821285683266</v>
      </c>
      <c r="F306" s="44">
        <v>53.129190000000001</v>
      </c>
      <c r="G306" s="45">
        <v>53.129190000000001</v>
      </c>
      <c r="H306" s="45">
        <v>10.99871207</v>
      </c>
      <c r="I306" s="20">
        <f t="shared" si="25"/>
        <v>0.20701825248982714</v>
      </c>
    </row>
    <row r="307" spans="1:9" x14ac:dyDescent="0.25">
      <c r="A307" s="7" t="s">
        <v>85</v>
      </c>
      <c r="B307" s="10">
        <v>3.426625</v>
      </c>
      <c r="C307" s="13">
        <v>3.426625</v>
      </c>
      <c r="D307" s="13">
        <v>0.75090752000000005</v>
      </c>
      <c r="E307" s="62">
        <f t="shared" si="21"/>
        <v>0.21913910042680482</v>
      </c>
      <c r="F307" s="44">
        <v>2.2174749999999999</v>
      </c>
      <c r="G307" s="45">
        <v>2.6813199999999999</v>
      </c>
      <c r="H307" s="45">
        <v>0.47393006999999998</v>
      </c>
      <c r="I307" s="20">
        <f t="shared" si="25"/>
        <v>0.17675252114630108</v>
      </c>
    </row>
    <row r="308" spans="1:9" x14ac:dyDescent="0.25">
      <c r="A308" s="2" t="s">
        <v>66</v>
      </c>
      <c r="B308" s="10">
        <v>15.4984</v>
      </c>
      <c r="C308" s="13">
        <v>15.4984</v>
      </c>
      <c r="D308" s="13">
        <v>1.56823153</v>
      </c>
      <c r="E308" s="62">
        <f t="shared" si="21"/>
        <v>0.10118667281783926</v>
      </c>
      <c r="F308" s="44">
        <v>7.9913999999999996</v>
      </c>
      <c r="G308" s="45">
        <v>9.7199779999999993</v>
      </c>
      <c r="H308" s="45">
        <v>5.0785151500000003</v>
      </c>
      <c r="I308" s="20">
        <f t="shared" si="25"/>
        <v>0.52248216508308976</v>
      </c>
    </row>
    <row r="309" spans="1:9" x14ac:dyDescent="0.25">
      <c r="A309" s="2" t="s">
        <v>67</v>
      </c>
      <c r="B309" s="10">
        <v>7.3010999999999999</v>
      </c>
      <c r="C309" s="13">
        <v>7.3010999999999999</v>
      </c>
      <c r="D309" s="13">
        <v>1.1331291299999999</v>
      </c>
      <c r="E309" s="62">
        <f t="shared" si="21"/>
        <v>0.15519978222459629</v>
      </c>
      <c r="F309" s="44">
        <v>51.475900000000003</v>
      </c>
      <c r="G309" s="45">
        <v>52.135226000000003</v>
      </c>
      <c r="H309" s="45">
        <v>7.5352389400000002</v>
      </c>
      <c r="I309" s="20">
        <f t="shared" si="25"/>
        <v>0.14453258416871539</v>
      </c>
    </row>
    <row r="310" spans="1:9" x14ac:dyDescent="0.25">
      <c r="A310" s="2" t="s">
        <v>68</v>
      </c>
      <c r="B310" s="10">
        <v>7.2233419999999997</v>
      </c>
      <c r="C310" s="13">
        <v>7.2233419999999997</v>
      </c>
      <c r="D310" s="13">
        <v>0.91150176000000005</v>
      </c>
      <c r="E310" s="62">
        <f t="shared" si="21"/>
        <v>0.1261883709784197</v>
      </c>
      <c r="F310" s="44">
        <v>2.0239989999999999</v>
      </c>
      <c r="G310" s="45">
        <v>2.0239989999999999</v>
      </c>
      <c r="H310" s="45">
        <v>0.17697638000000002</v>
      </c>
      <c r="I310" s="20">
        <f t="shared" si="25"/>
        <v>8.7438966125971421E-2</v>
      </c>
    </row>
    <row r="311" spans="1:9" x14ac:dyDescent="0.25">
      <c r="A311" s="2" t="s">
        <v>69</v>
      </c>
      <c r="B311" s="10">
        <v>6.3837650000000004</v>
      </c>
      <c r="C311" s="13">
        <v>6.5787649999999998</v>
      </c>
      <c r="D311" s="13">
        <v>1.3254526100000001</v>
      </c>
      <c r="E311" s="62">
        <f t="shared" si="21"/>
        <v>0.2014743815898577</v>
      </c>
      <c r="F311" s="44">
        <v>0.64803500000000003</v>
      </c>
      <c r="G311" s="45">
        <v>0.64803500000000003</v>
      </c>
      <c r="H311" s="45">
        <v>9.0618420000000005E-2</v>
      </c>
      <c r="I311" s="20">
        <f t="shared" si="25"/>
        <v>0.1398356878872283</v>
      </c>
    </row>
    <row r="312" spans="1:9" x14ac:dyDescent="0.25">
      <c r="A312" s="2" t="s">
        <v>70</v>
      </c>
      <c r="B312" s="10">
        <v>14.6401</v>
      </c>
      <c r="C312" s="13">
        <v>14.631736</v>
      </c>
      <c r="D312" s="13">
        <v>2.6619227900000002</v>
      </c>
      <c r="E312" s="62">
        <f t="shared" si="21"/>
        <v>0.18192802207475586</v>
      </c>
      <c r="F312" s="44">
        <v>4.3112000000000004</v>
      </c>
      <c r="G312" s="45">
        <v>4.3195639999999997</v>
      </c>
      <c r="H312" s="45">
        <v>1.68381063</v>
      </c>
      <c r="I312" s="20">
        <f t="shared" si="25"/>
        <v>0.38981032113426262</v>
      </c>
    </row>
    <row r="313" spans="1:9" x14ac:dyDescent="0.25">
      <c r="A313" s="2" t="s">
        <v>71</v>
      </c>
      <c r="B313" s="10">
        <v>1.6839999999999999</v>
      </c>
      <c r="C313" s="13">
        <v>1.6839999999999999</v>
      </c>
      <c r="D313" s="13">
        <v>0.21770647000000001</v>
      </c>
      <c r="E313" s="62">
        <f t="shared" si="21"/>
        <v>0.12927937648456059</v>
      </c>
      <c r="F313" s="11" t="s">
        <v>20</v>
      </c>
      <c r="G313" s="12" t="s">
        <v>20</v>
      </c>
      <c r="H313" s="12" t="s">
        <v>20</v>
      </c>
      <c r="I313" s="20" t="s">
        <v>20</v>
      </c>
    </row>
    <row r="314" spans="1:9" x14ac:dyDescent="0.25">
      <c r="A314" s="2" t="s">
        <v>72</v>
      </c>
      <c r="B314" s="10">
        <v>22.465060000000001</v>
      </c>
      <c r="C314" s="13">
        <v>22.43056</v>
      </c>
      <c r="D314" s="13">
        <v>4.4655356100000008</v>
      </c>
      <c r="E314" s="62">
        <f t="shared" si="21"/>
        <v>0.19908266267092756</v>
      </c>
      <c r="F314" s="11">
        <v>2.0902400000000001</v>
      </c>
      <c r="G314" s="12">
        <v>2.1247400000000001</v>
      </c>
      <c r="H314" s="12">
        <v>0.30350894</v>
      </c>
      <c r="I314" s="20">
        <f>H314/G314</f>
        <v>0.14284521400265443</v>
      </c>
    </row>
    <row r="315" spans="1:9" ht="15" customHeight="1" x14ac:dyDescent="0.25">
      <c r="A315" s="24" t="s">
        <v>73</v>
      </c>
      <c r="B315" s="10">
        <v>8.5886689999999994</v>
      </c>
      <c r="C315" s="13">
        <v>8.5750740000000008</v>
      </c>
      <c r="D315" s="13">
        <v>1.2513223600000001</v>
      </c>
      <c r="E315" s="62">
        <f t="shared" si="21"/>
        <v>0.14592554653172671</v>
      </c>
      <c r="F315" s="11">
        <v>0.81793099999999996</v>
      </c>
      <c r="G315" s="12">
        <v>0.83152599999999999</v>
      </c>
      <c r="H315" s="12">
        <v>3.103185E-2</v>
      </c>
      <c r="I315" s="20">
        <f>H315/G315</f>
        <v>3.7319157789413679E-2</v>
      </c>
    </row>
    <row r="316" spans="1:9" ht="15" customHeight="1" x14ac:dyDescent="0.25">
      <c r="A316" s="25" t="s">
        <v>74</v>
      </c>
      <c r="B316" s="10">
        <v>6.6812279999999999</v>
      </c>
      <c r="C316" s="13">
        <v>6.6702779999999997</v>
      </c>
      <c r="D316" s="13">
        <v>1.54962412</v>
      </c>
      <c r="E316" s="62">
        <f t="shared" si="21"/>
        <v>0.2323177714631984</v>
      </c>
      <c r="F316" s="11">
        <v>9.3472E-2</v>
      </c>
      <c r="G316" s="12">
        <v>0.104422</v>
      </c>
      <c r="H316" s="12">
        <v>1.5464729999999999E-2</v>
      </c>
      <c r="I316" s="20">
        <f>H316/G316</f>
        <v>0.14809838922832352</v>
      </c>
    </row>
    <row r="317" spans="1:9" ht="15" customHeight="1" x14ac:dyDescent="0.25">
      <c r="A317" s="25" t="s">
        <v>105</v>
      </c>
      <c r="B317" s="10">
        <v>166.27</v>
      </c>
      <c r="C317" s="13">
        <v>176.31798599999999</v>
      </c>
      <c r="D317" s="13">
        <v>46.55197355</v>
      </c>
      <c r="E317" s="62">
        <f t="shared" si="21"/>
        <v>0.26402282946902539</v>
      </c>
      <c r="F317" s="44">
        <v>14.1</v>
      </c>
      <c r="G317" s="45">
        <v>14.1</v>
      </c>
      <c r="H317" s="45">
        <v>0.10547126</v>
      </c>
      <c r="I317" s="20">
        <f>H317/G317</f>
        <v>7.4802312056737588E-3</v>
      </c>
    </row>
    <row r="318" spans="1:9" ht="15" customHeight="1" x14ac:dyDescent="0.25">
      <c r="A318" s="22" t="s">
        <v>232</v>
      </c>
      <c r="B318" s="10">
        <v>2.4315000000000002</v>
      </c>
      <c r="C318" s="13">
        <v>2.4315000000000002</v>
      </c>
      <c r="D318" s="13">
        <v>0.51429729000000002</v>
      </c>
      <c r="E318" s="62">
        <f t="shared" si="21"/>
        <v>0.21151441085749537</v>
      </c>
      <c r="F318" s="11" t="s">
        <v>20</v>
      </c>
      <c r="G318" s="12" t="s">
        <v>20</v>
      </c>
      <c r="H318" s="12" t="s">
        <v>20</v>
      </c>
      <c r="I318" s="20" t="s">
        <v>20</v>
      </c>
    </row>
    <row r="319" spans="1:9" x14ac:dyDescent="0.25">
      <c r="A319" s="2" t="s">
        <v>75</v>
      </c>
      <c r="B319" s="10">
        <v>25.402743999999998</v>
      </c>
      <c r="C319" s="13">
        <v>25.402743999999998</v>
      </c>
      <c r="D319" s="13">
        <v>2.62172106</v>
      </c>
      <c r="E319" s="62">
        <f t="shared" si="21"/>
        <v>0.10320621504511482</v>
      </c>
      <c r="F319" s="44">
        <v>3.482256</v>
      </c>
      <c r="G319" s="45">
        <v>3.482256</v>
      </c>
      <c r="H319" s="45">
        <v>0.33152056000000002</v>
      </c>
      <c r="I319" s="20">
        <f t="shared" ref="I319:I330" si="26">H319/G319</f>
        <v>9.5202811051226563E-2</v>
      </c>
    </row>
    <row r="320" spans="1:9" x14ac:dyDescent="0.25">
      <c r="A320" s="7" t="s">
        <v>76</v>
      </c>
      <c r="B320" s="10">
        <v>9.5028109999999995</v>
      </c>
      <c r="C320" s="13">
        <v>9.5028109999999995</v>
      </c>
      <c r="D320" s="13">
        <v>0.63378807999999998</v>
      </c>
      <c r="E320" s="62">
        <f t="shared" si="21"/>
        <v>6.6694800096518805E-2</v>
      </c>
      <c r="F320" s="44">
        <v>5.7622059999999999</v>
      </c>
      <c r="G320" s="45">
        <v>5.7622059999999999</v>
      </c>
      <c r="H320" s="45">
        <v>0.33009577000000001</v>
      </c>
      <c r="I320" s="20">
        <f t="shared" si="26"/>
        <v>5.7286353525021497E-2</v>
      </c>
    </row>
    <row r="321" spans="1:9" x14ac:dyDescent="0.25">
      <c r="A321" s="2" t="s">
        <v>77</v>
      </c>
      <c r="B321" s="10">
        <v>66.904700000000005</v>
      </c>
      <c r="C321" s="13">
        <v>66.904700000000005</v>
      </c>
      <c r="D321" s="13">
        <v>2.0549127</v>
      </c>
      <c r="E321" s="62">
        <f t="shared" si="21"/>
        <v>3.0714026069917359E-2</v>
      </c>
      <c r="F321" s="44">
        <v>7.4455</v>
      </c>
      <c r="G321" s="45">
        <v>7.4455</v>
      </c>
      <c r="H321" s="45">
        <v>5.1127680000000002E-2</v>
      </c>
      <c r="I321" s="20">
        <f t="shared" si="26"/>
        <v>6.866923645154792E-3</v>
      </c>
    </row>
    <row r="322" spans="1:9" x14ac:dyDescent="0.25">
      <c r="A322" s="2" t="s">
        <v>78</v>
      </c>
      <c r="B322" s="10">
        <v>264.96028999999999</v>
      </c>
      <c r="C322" s="13">
        <v>264.96028999999999</v>
      </c>
      <c r="D322" s="13">
        <v>52.510165899999997</v>
      </c>
      <c r="E322" s="62">
        <f t="shared" si="21"/>
        <v>0.19818126670981526</v>
      </c>
      <c r="F322" s="44">
        <v>21.7836</v>
      </c>
      <c r="G322" s="45">
        <v>21.7836</v>
      </c>
      <c r="H322" s="45">
        <v>1.6238836200000002</v>
      </c>
      <c r="I322" s="20">
        <f t="shared" si="26"/>
        <v>7.4546154905525269E-2</v>
      </c>
    </row>
    <row r="323" spans="1:9" x14ac:dyDescent="0.25">
      <c r="A323" s="2" t="s">
        <v>86</v>
      </c>
      <c r="B323" s="10">
        <v>101.69029999999999</v>
      </c>
      <c r="C323" s="13">
        <v>100.8373</v>
      </c>
      <c r="D323" s="13">
        <v>18.14371891</v>
      </c>
      <c r="E323" s="62">
        <f t="shared" si="21"/>
        <v>0.17993062993554965</v>
      </c>
      <c r="F323" s="44">
        <v>26.477699999999999</v>
      </c>
      <c r="G323" s="45">
        <v>27.3307</v>
      </c>
      <c r="H323" s="45">
        <v>4.4899550000000003E-2</v>
      </c>
      <c r="I323" s="20">
        <f t="shared" si="26"/>
        <v>1.6428247355537912E-3</v>
      </c>
    </row>
    <row r="324" spans="1:9" x14ac:dyDescent="0.25">
      <c r="A324" s="2" t="s">
        <v>79</v>
      </c>
      <c r="B324" s="10">
        <v>0.53</v>
      </c>
      <c r="C324" s="13">
        <v>0.53</v>
      </c>
      <c r="D324" s="13">
        <v>8.3755990000000002E-2</v>
      </c>
      <c r="E324" s="62">
        <f t="shared" si="21"/>
        <v>0.15803016981132076</v>
      </c>
      <c r="F324" s="11">
        <v>0.2</v>
      </c>
      <c r="G324" s="12">
        <v>0.2</v>
      </c>
      <c r="H324" s="12">
        <v>0</v>
      </c>
      <c r="I324" s="20">
        <f t="shared" si="26"/>
        <v>0</v>
      </c>
    </row>
    <row r="325" spans="1:9" ht="15.75" thickBot="1" x14ac:dyDescent="0.3">
      <c r="A325" s="9" t="s">
        <v>80</v>
      </c>
      <c r="B325" s="52">
        <v>32.020899999999997</v>
      </c>
      <c r="C325" s="53">
        <v>32.020899999999997</v>
      </c>
      <c r="D325" s="53">
        <v>4.0405677899999999</v>
      </c>
      <c r="E325" s="64">
        <f>D325/C325</f>
        <v>0.12618532864472892</v>
      </c>
      <c r="F325" s="46">
        <v>8.6021000000000001</v>
      </c>
      <c r="G325" s="47">
        <v>8.6021000000000001</v>
      </c>
      <c r="H325" s="47">
        <v>6.0772191399999995</v>
      </c>
      <c r="I325" s="33">
        <f t="shared" si="26"/>
        <v>0.70648087560014405</v>
      </c>
    </row>
    <row r="326" spans="1:9" ht="15.75" thickBot="1" x14ac:dyDescent="0.3">
      <c r="A326" s="37" t="s">
        <v>100</v>
      </c>
      <c r="B326" s="73">
        <f>SUM(B327:B332)</f>
        <v>971.87879199999998</v>
      </c>
      <c r="C326" s="74">
        <f>SUM(C327:C332)</f>
        <v>971.87879199999998</v>
      </c>
      <c r="D326" s="74">
        <f>SUM(D327:D332)</f>
        <v>181.65290809999999</v>
      </c>
      <c r="E326" s="75">
        <f>D326/C326</f>
        <v>0.18690901539911367</v>
      </c>
      <c r="F326" s="76">
        <f>SUM(F327:F332)</f>
        <v>3360.5404369999997</v>
      </c>
      <c r="G326" s="38">
        <f>SUM(G327:G332)</f>
        <v>3360.5404369999997</v>
      </c>
      <c r="H326" s="38">
        <f>SUM(H327:H332)</f>
        <v>737.15842017</v>
      </c>
      <c r="I326" s="41">
        <f t="shared" si="26"/>
        <v>0.21935710460549357</v>
      </c>
    </row>
    <row r="327" spans="1:9" x14ac:dyDescent="0.25">
      <c r="A327" s="7" t="s">
        <v>87</v>
      </c>
      <c r="B327" s="54">
        <v>260.33783099999999</v>
      </c>
      <c r="C327" s="55">
        <v>260.33783099999999</v>
      </c>
      <c r="D327" s="55">
        <v>16.902621370000002</v>
      </c>
      <c r="E327" s="65">
        <f>D327/C327</f>
        <v>6.4925720956782507E-2</v>
      </c>
      <c r="F327" s="42">
        <v>229.974842</v>
      </c>
      <c r="G327" s="43">
        <v>229.974842</v>
      </c>
      <c r="H327" s="43">
        <v>23.91120188</v>
      </c>
      <c r="I327" s="30">
        <f t="shared" si="26"/>
        <v>0.10397312015546466</v>
      </c>
    </row>
    <row r="328" spans="1:9" x14ac:dyDescent="0.25">
      <c r="A328" s="2" t="s">
        <v>88</v>
      </c>
      <c r="B328" s="10">
        <v>333.76650000000001</v>
      </c>
      <c r="C328" s="13">
        <v>333.76650000000001</v>
      </c>
      <c r="D328" s="13">
        <v>69.460635999999994</v>
      </c>
      <c r="E328" s="62">
        <f>D328/C328</f>
        <v>0.20811146714844059</v>
      </c>
      <c r="F328" s="44">
        <v>1102.0624</v>
      </c>
      <c r="G328" s="45">
        <v>1102.0624</v>
      </c>
      <c r="H328" s="45">
        <v>323.08409999999998</v>
      </c>
      <c r="I328" s="20">
        <f t="shared" si="26"/>
        <v>0.29316316390070107</v>
      </c>
    </row>
    <row r="329" spans="1:9" x14ac:dyDescent="0.25">
      <c r="A329" s="2" t="s">
        <v>89</v>
      </c>
      <c r="B329" s="10">
        <v>206.84880000000001</v>
      </c>
      <c r="C329" s="13">
        <v>206.84880000000001</v>
      </c>
      <c r="D329" s="13">
        <v>73.477686000000006</v>
      </c>
      <c r="E329" s="62">
        <f>D329/C329</f>
        <v>0.35522413473029574</v>
      </c>
      <c r="F329" s="44">
        <v>559.81719999999996</v>
      </c>
      <c r="G329" s="45">
        <v>559.81719999999996</v>
      </c>
      <c r="H329" s="45">
        <v>268.74059999999997</v>
      </c>
      <c r="I329" s="20">
        <f t="shared" si="26"/>
        <v>0.48005063081305827</v>
      </c>
    </row>
    <row r="330" spans="1:9" ht="17.25" x14ac:dyDescent="0.25">
      <c r="A330" s="2" t="s">
        <v>108</v>
      </c>
      <c r="B330" s="11" t="s">
        <v>20</v>
      </c>
      <c r="C330" s="12" t="s">
        <v>20</v>
      </c>
      <c r="D330" s="12" t="s">
        <v>20</v>
      </c>
      <c r="E330" s="62" t="s">
        <v>20</v>
      </c>
      <c r="F330" s="44">
        <v>1301.947776</v>
      </c>
      <c r="G330" s="45">
        <v>1301.947776</v>
      </c>
      <c r="H330" s="67">
        <v>104.09691316</v>
      </c>
      <c r="I330" s="20">
        <f t="shared" si="26"/>
        <v>7.9954753238888746E-2</v>
      </c>
    </row>
    <row r="331" spans="1:9" x14ac:dyDescent="0.25">
      <c r="A331" s="2" t="s">
        <v>90</v>
      </c>
      <c r="B331" s="11">
        <v>2.9946999999999999</v>
      </c>
      <c r="C331" s="12">
        <v>2.9946999999999999</v>
      </c>
      <c r="D331" s="12">
        <v>0.38555231000000001</v>
      </c>
      <c r="E331" s="62">
        <f>D331/C331</f>
        <v>0.1287448859652052</v>
      </c>
      <c r="F331" s="68" t="s">
        <v>20</v>
      </c>
      <c r="G331" s="69" t="s">
        <v>20</v>
      </c>
      <c r="H331" s="69" t="s">
        <v>20</v>
      </c>
      <c r="I331" s="20" t="s">
        <v>20</v>
      </c>
    </row>
    <row r="332" spans="1:9" ht="15.75" thickBot="1" x14ac:dyDescent="0.3">
      <c r="A332" s="9" t="s">
        <v>91</v>
      </c>
      <c r="B332" s="52">
        <v>167.930961</v>
      </c>
      <c r="C332" s="53">
        <v>167.930961</v>
      </c>
      <c r="D332" s="53">
        <v>21.426412420000002</v>
      </c>
      <c r="E332" s="64">
        <f>D332/C332</f>
        <v>0.12759060206890618</v>
      </c>
      <c r="F332" s="46">
        <v>166.73821899999999</v>
      </c>
      <c r="G332" s="47">
        <v>166.73821899999999</v>
      </c>
      <c r="H332" s="47">
        <v>17.32560513</v>
      </c>
      <c r="I332" s="31">
        <f>H332/G332</f>
        <v>0.10390902118248008</v>
      </c>
    </row>
    <row r="333" spans="1:9" x14ac:dyDescent="0.25">
      <c r="A333" s="154" t="s">
        <v>213</v>
      </c>
      <c r="B333" s="154"/>
      <c r="C333" s="154"/>
      <c r="D333" s="154"/>
      <c r="E333" s="183" t="s">
        <v>214</v>
      </c>
      <c r="F333" s="183"/>
      <c r="G333" s="183"/>
      <c r="H333" s="183"/>
      <c r="I333" s="183"/>
    </row>
    <row r="334" spans="1:9" x14ac:dyDescent="0.25">
      <c r="A334" s="184" t="s">
        <v>215</v>
      </c>
      <c r="B334" s="185"/>
      <c r="C334" s="185"/>
      <c r="D334" s="185"/>
      <c r="E334" s="185"/>
      <c r="F334" s="185"/>
      <c r="G334" s="185"/>
      <c r="H334" s="185"/>
      <c r="I334" s="185"/>
    </row>
    <row r="335" spans="1:9" x14ac:dyDescent="0.25">
      <c r="A335" s="186"/>
      <c r="B335" s="186"/>
      <c r="C335" s="186"/>
      <c r="D335" s="186"/>
      <c r="E335" s="186"/>
      <c r="F335" s="186"/>
      <c r="G335" s="186"/>
      <c r="H335" s="186"/>
      <c r="I335" s="186"/>
    </row>
    <row r="336" spans="1:9" x14ac:dyDescent="0.25">
      <c r="A336" s="181" t="s">
        <v>95</v>
      </c>
      <c r="B336" s="181"/>
      <c r="C336" s="181"/>
      <c r="D336" s="181"/>
      <c r="E336" s="181"/>
      <c r="F336" s="181"/>
      <c r="G336" s="181"/>
      <c r="H336" s="181"/>
      <c r="I336" s="181"/>
    </row>
    <row r="337" spans="1:9" x14ac:dyDescent="0.25">
      <c r="A337" s="187" t="s">
        <v>106</v>
      </c>
      <c r="B337" s="187"/>
      <c r="C337" s="187"/>
      <c r="D337" s="187"/>
      <c r="E337" s="187"/>
      <c r="F337" s="187"/>
      <c r="G337" s="187"/>
      <c r="H337" s="187"/>
      <c r="I337" s="187"/>
    </row>
    <row r="338" spans="1:9" x14ac:dyDescent="0.25">
      <c r="A338" s="181" t="s">
        <v>227</v>
      </c>
      <c r="B338" s="181"/>
      <c r="C338" s="181"/>
      <c r="D338" s="181"/>
      <c r="E338" s="181"/>
      <c r="F338" s="181"/>
      <c r="G338" s="181"/>
      <c r="H338" s="181"/>
      <c r="I338" s="181"/>
    </row>
    <row r="339" spans="1:9" x14ac:dyDescent="0.25">
      <c r="A339" s="182" t="s">
        <v>107</v>
      </c>
      <c r="B339" s="182"/>
      <c r="C339" s="182"/>
      <c r="D339" s="182"/>
      <c r="E339" s="182"/>
      <c r="F339" s="182"/>
      <c r="G339" s="182"/>
      <c r="H339" s="182"/>
      <c r="I339" s="182"/>
    </row>
    <row r="340" spans="1:9" x14ac:dyDescent="0.25">
      <c r="A340" s="196" t="s">
        <v>0</v>
      </c>
      <c r="B340" s="196"/>
      <c r="C340" s="196"/>
      <c r="D340" s="196"/>
      <c r="E340" s="196"/>
      <c r="F340" s="196"/>
      <c r="G340" s="196"/>
      <c r="H340" s="196"/>
      <c r="I340" s="196"/>
    </row>
    <row r="341" spans="1:9" x14ac:dyDescent="0.25">
      <c r="A341" s="196" t="s">
        <v>1</v>
      </c>
      <c r="B341" s="196"/>
      <c r="C341" s="196"/>
      <c r="D341" s="196"/>
      <c r="E341" s="196"/>
      <c r="F341" s="196"/>
      <c r="G341" s="196"/>
      <c r="H341" s="196"/>
      <c r="I341" s="196"/>
    </row>
    <row r="342" spans="1:9" x14ac:dyDescent="0.25">
      <c r="A342" s="188" t="s">
        <v>212</v>
      </c>
      <c r="B342" s="188"/>
      <c r="C342" s="188"/>
      <c r="D342" s="188"/>
      <c r="E342" s="188"/>
      <c r="F342" s="188"/>
      <c r="G342" s="188"/>
      <c r="H342" s="188"/>
      <c r="I342" s="188"/>
    </row>
    <row r="343" spans="1:9" x14ac:dyDescent="0.25">
      <c r="A343" s="188" t="s">
        <v>96</v>
      </c>
      <c r="B343" s="188"/>
      <c r="C343" s="188"/>
      <c r="D343" s="188"/>
      <c r="E343" s="188"/>
      <c r="F343" s="188"/>
      <c r="G343" s="188"/>
      <c r="H343" s="188"/>
      <c r="I343" s="188"/>
    </row>
    <row r="344" spans="1:9" x14ac:dyDescent="0.25">
      <c r="A344" s="188" t="s">
        <v>2</v>
      </c>
      <c r="B344" s="188"/>
      <c r="C344" s="188"/>
      <c r="D344" s="188"/>
      <c r="E344" s="188"/>
      <c r="F344" s="188"/>
      <c r="G344" s="188"/>
      <c r="H344" s="188"/>
      <c r="I344" s="188"/>
    </row>
    <row r="345" spans="1:9" x14ac:dyDescent="0.25">
      <c r="A345" s="188" t="s">
        <v>228</v>
      </c>
      <c r="B345" s="188"/>
      <c r="C345" s="188"/>
      <c r="D345" s="188"/>
      <c r="E345" s="188"/>
      <c r="F345" s="188"/>
      <c r="G345" s="188"/>
      <c r="H345" s="188"/>
      <c r="I345" s="188"/>
    </row>
    <row r="346" spans="1:9" ht="15.75" thickBot="1" x14ac:dyDescent="0.3">
      <c r="A346" s="189" t="s">
        <v>3</v>
      </c>
      <c r="B346" s="189"/>
      <c r="C346" s="189"/>
      <c r="D346" s="189"/>
      <c r="E346" s="189"/>
      <c r="F346" s="189"/>
      <c r="G346" s="189"/>
      <c r="H346" s="189"/>
      <c r="I346" s="189"/>
    </row>
    <row r="347" spans="1:9" x14ac:dyDescent="0.25">
      <c r="A347" s="190" t="s">
        <v>4</v>
      </c>
      <c r="B347" s="192" t="s">
        <v>5</v>
      </c>
      <c r="C347" s="193"/>
      <c r="D347" s="193"/>
      <c r="E347" s="194"/>
      <c r="F347" s="192" t="s">
        <v>6</v>
      </c>
      <c r="G347" s="193"/>
      <c r="H347" s="193"/>
      <c r="I347" s="195"/>
    </row>
    <row r="348" spans="1:9" ht="30.75" thickBot="1" x14ac:dyDescent="0.3">
      <c r="A348" s="191"/>
      <c r="B348" s="172" t="s">
        <v>7</v>
      </c>
      <c r="C348" s="173" t="s">
        <v>8</v>
      </c>
      <c r="D348" s="173" t="s">
        <v>217</v>
      </c>
      <c r="E348" s="174" t="s">
        <v>10</v>
      </c>
      <c r="F348" s="175" t="s">
        <v>7</v>
      </c>
      <c r="G348" s="173" t="s">
        <v>8</v>
      </c>
      <c r="H348" s="173" t="s">
        <v>216</v>
      </c>
      <c r="I348" s="176" t="s">
        <v>10</v>
      </c>
    </row>
    <row r="349" spans="1:9" ht="15.75" thickBot="1" x14ac:dyDescent="0.3">
      <c r="A349" s="77" t="s">
        <v>98</v>
      </c>
      <c r="B349" s="26">
        <f>B350+B439</f>
        <v>14672.920396000001</v>
      </c>
      <c r="C349" s="27">
        <f>C350+C439</f>
        <v>14660.940893000003</v>
      </c>
      <c r="D349" s="27">
        <f>D350+D439</f>
        <v>4116.6565003100013</v>
      </c>
      <c r="E349" s="58">
        <f>D349/C349</f>
        <v>0.28079074394710479</v>
      </c>
      <c r="F349" s="26">
        <f>F350+F439</f>
        <v>8996.3504290000001</v>
      </c>
      <c r="G349" s="27">
        <f>G350+G439</f>
        <v>9029.2429909999992</v>
      </c>
      <c r="H349" s="27">
        <f>H350+H439</f>
        <v>2515.2802015500001</v>
      </c>
      <c r="I349" s="28">
        <f>H349/G349</f>
        <v>0.27857044096134465</v>
      </c>
    </row>
    <row r="350" spans="1:9" ht="15.75" thickBot="1" x14ac:dyDescent="0.3">
      <c r="A350" s="78" t="s">
        <v>11</v>
      </c>
      <c r="B350" s="39">
        <f>B351+B380</f>
        <v>13701.041604000002</v>
      </c>
      <c r="C350" s="40">
        <f>C351+C380</f>
        <v>13689.062101000003</v>
      </c>
      <c r="D350" s="40">
        <f>D351+D380</f>
        <v>3896.4935037800014</v>
      </c>
      <c r="E350" s="59">
        <f>D350/C350</f>
        <v>0.28464283929980549</v>
      </c>
      <c r="F350" s="39">
        <f>F351+F380</f>
        <v>5635.8099920000004</v>
      </c>
      <c r="G350" s="40">
        <f>G351+G380</f>
        <v>5668.7025539999995</v>
      </c>
      <c r="H350" s="40">
        <f>H351+H380</f>
        <v>1469.8738159500001</v>
      </c>
      <c r="I350" s="41">
        <f>H350/G350</f>
        <v>0.25929633843864586</v>
      </c>
    </row>
    <row r="351" spans="1:9" ht="15.75" thickBot="1" x14ac:dyDescent="0.3">
      <c r="A351" s="79" t="s">
        <v>12</v>
      </c>
      <c r="B351" s="18">
        <f>SUM(B352:B379)</f>
        <v>7884.8311790000025</v>
      </c>
      <c r="C351" s="19">
        <f>SUM(C352:C379)</f>
        <v>7855.1135000000013</v>
      </c>
      <c r="D351" s="19">
        <f>SUM(D352:D379)</f>
        <v>2391.2382216500005</v>
      </c>
      <c r="E351" s="60">
        <f>D351/C351</f>
        <v>0.30441803567192249</v>
      </c>
      <c r="F351" s="18">
        <f>SUM(F352:F379)</f>
        <v>3227.6491410000003</v>
      </c>
      <c r="G351" s="19">
        <f>SUM(G352:G379)</f>
        <v>3266.4513499999998</v>
      </c>
      <c r="H351" s="19">
        <f>SUM(H352:H379)</f>
        <v>1164.42221834</v>
      </c>
      <c r="I351" s="29">
        <f>H351/G351</f>
        <v>0.35647927783770605</v>
      </c>
    </row>
    <row r="352" spans="1:9" x14ac:dyDescent="0.25">
      <c r="A352" s="1" t="s">
        <v>13</v>
      </c>
      <c r="B352" s="48">
        <v>33.616399999999999</v>
      </c>
      <c r="C352" s="49">
        <v>33.564</v>
      </c>
      <c r="D352" s="49">
        <v>9.6838791000000004</v>
      </c>
      <c r="E352" s="61">
        <f>D352/C352</f>
        <v>0.28851981587415088</v>
      </c>
      <c r="F352" s="42">
        <v>35.9876</v>
      </c>
      <c r="G352" s="43">
        <v>36.04</v>
      </c>
      <c r="H352" s="43">
        <v>7.3829673899999992</v>
      </c>
      <c r="I352" s="30">
        <f>H352/G352</f>
        <v>0.20485481104328523</v>
      </c>
    </row>
    <row r="353" spans="1:9" x14ac:dyDescent="0.25">
      <c r="A353" s="2" t="s">
        <v>14</v>
      </c>
      <c r="B353" s="10">
        <v>104.1498</v>
      </c>
      <c r="C353" s="13">
        <v>107.6498</v>
      </c>
      <c r="D353" s="13">
        <v>28.523491359999998</v>
      </c>
      <c r="E353" s="62">
        <f>D353/C353</f>
        <v>0.26496557689842432</v>
      </c>
      <c r="F353" s="44">
        <v>19.126000000000001</v>
      </c>
      <c r="G353" s="45">
        <v>19.126000000000001</v>
      </c>
      <c r="H353" s="45">
        <v>5.3184988099999995</v>
      </c>
      <c r="I353" s="20">
        <f>H353/G353</f>
        <v>0.27807690107706784</v>
      </c>
    </row>
    <row r="354" spans="1:9" x14ac:dyDescent="0.25">
      <c r="A354" s="2" t="s">
        <v>15</v>
      </c>
      <c r="B354" s="10">
        <v>35.848700000000001</v>
      </c>
      <c r="C354" s="13">
        <v>35.848700000000001</v>
      </c>
      <c r="D354" s="13">
        <v>10.14104238</v>
      </c>
      <c r="E354" s="62">
        <f t="shared" ref="E354:E370" si="27">D354/C354</f>
        <v>0.28288452245130224</v>
      </c>
      <c r="F354" s="44">
        <v>2.18045</v>
      </c>
      <c r="G354" s="45">
        <v>2.18045</v>
      </c>
      <c r="H354" s="45">
        <v>1.1035044599999999</v>
      </c>
      <c r="I354" s="20">
        <f t="shared" ref="I354:I362" si="28">H354/G354</f>
        <v>0.50609023825357147</v>
      </c>
    </row>
    <row r="355" spans="1:9" x14ac:dyDescent="0.25">
      <c r="A355" s="2" t="s">
        <v>16</v>
      </c>
      <c r="B355" s="10">
        <v>104.298242</v>
      </c>
      <c r="C355" s="13">
        <v>103.91837099999999</v>
      </c>
      <c r="D355" s="13">
        <v>28.169105949999999</v>
      </c>
      <c r="E355" s="62">
        <f t="shared" si="27"/>
        <v>0.27106954890584267</v>
      </c>
      <c r="F355" s="44">
        <v>3.9833259999999999</v>
      </c>
      <c r="G355" s="45">
        <v>4.3631970000000004</v>
      </c>
      <c r="H355" s="45">
        <v>1.3401261100000001</v>
      </c>
      <c r="I355" s="20">
        <f t="shared" si="28"/>
        <v>0.30714315901849032</v>
      </c>
    </row>
    <row r="356" spans="1:9" x14ac:dyDescent="0.25">
      <c r="A356" s="3" t="s">
        <v>81</v>
      </c>
      <c r="B356" s="10">
        <v>5.3787000000000003</v>
      </c>
      <c r="C356" s="13">
        <v>5.4524999999999997</v>
      </c>
      <c r="D356" s="13">
        <v>1.3089350800000001</v>
      </c>
      <c r="E356" s="62">
        <f t="shared" si="27"/>
        <v>0.24006145437872539</v>
      </c>
      <c r="F356" s="44">
        <v>0.40658300000000003</v>
      </c>
      <c r="G356" s="45">
        <v>0.40678300000000001</v>
      </c>
      <c r="H356" s="45">
        <v>3.7669440000000005E-2</v>
      </c>
      <c r="I356" s="20">
        <f t="shared" si="28"/>
        <v>9.2603279881410983E-2</v>
      </c>
    </row>
    <row r="357" spans="1:9" x14ac:dyDescent="0.25">
      <c r="A357" s="4" t="s">
        <v>17</v>
      </c>
      <c r="B357" s="10">
        <v>64.263900000000007</v>
      </c>
      <c r="C357" s="13">
        <v>64.259037000000006</v>
      </c>
      <c r="D357" s="13">
        <v>17.828808819999999</v>
      </c>
      <c r="E357" s="62">
        <f t="shared" si="27"/>
        <v>0.27745216318756843</v>
      </c>
      <c r="F357" s="44">
        <v>95.638023000000004</v>
      </c>
      <c r="G357" s="45">
        <v>92.103897000000003</v>
      </c>
      <c r="H357" s="45">
        <v>62.086166630000001</v>
      </c>
      <c r="I357" s="20">
        <f t="shared" si="28"/>
        <v>0.67408837901831664</v>
      </c>
    </row>
    <row r="358" spans="1:9" x14ac:dyDescent="0.25">
      <c r="A358" s="4" t="s">
        <v>82</v>
      </c>
      <c r="B358" s="10">
        <v>30.123702000000002</v>
      </c>
      <c r="C358" s="13">
        <v>29.893916000000001</v>
      </c>
      <c r="D358" s="13">
        <v>8.862379279999999</v>
      </c>
      <c r="E358" s="62">
        <f t="shared" si="27"/>
        <v>0.29646096817827411</v>
      </c>
      <c r="F358" s="44">
        <v>255.60611800000001</v>
      </c>
      <c r="G358" s="45">
        <v>256.01447899999999</v>
      </c>
      <c r="H358" s="45">
        <v>71.573855370000004</v>
      </c>
      <c r="I358" s="20">
        <f t="shared" si="28"/>
        <v>0.27956956047786657</v>
      </c>
    </row>
    <row r="359" spans="1:9" x14ac:dyDescent="0.25">
      <c r="A359" s="2" t="s">
        <v>92</v>
      </c>
      <c r="B359" s="10">
        <v>592.73314800000003</v>
      </c>
      <c r="C359" s="13">
        <v>591.88043800000003</v>
      </c>
      <c r="D359" s="13">
        <v>147.45897153000001</v>
      </c>
      <c r="E359" s="62">
        <f t="shared" si="27"/>
        <v>0.24913641685518928</v>
      </c>
      <c r="F359" s="44">
        <v>190.01551599999999</v>
      </c>
      <c r="G359" s="45">
        <v>150.581005</v>
      </c>
      <c r="H359" s="45">
        <v>7.6275412600000001</v>
      </c>
      <c r="I359" s="20">
        <f t="shared" si="28"/>
        <v>5.0654073267740511E-2</v>
      </c>
    </row>
    <row r="360" spans="1:9" ht="17.25" x14ac:dyDescent="0.25">
      <c r="A360" s="4" t="s">
        <v>93</v>
      </c>
      <c r="B360" s="10">
        <v>1394.2363620000001</v>
      </c>
      <c r="C360" s="13">
        <v>1394.2363620000001</v>
      </c>
      <c r="D360" s="13">
        <v>425.01909819000002</v>
      </c>
      <c r="E360" s="62">
        <f t="shared" si="27"/>
        <v>0.30484006139412395</v>
      </c>
      <c r="F360" s="44">
        <v>229.03788900000001</v>
      </c>
      <c r="G360" s="45">
        <v>234.40109200000001</v>
      </c>
      <c r="H360" s="45">
        <v>80.671522150000001</v>
      </c>
      <c r="I360" s="20">
        <f t="shared" si="28"/>
        <v>0.34416018057629183</v>
      </c>
    </row>
    <row r="361" spans="1:9" x14ac:dyDescent="0.25">
      <c r="A361" s="5" t="s">
        <v>18</v>
      </c>
      <c r="B361" s="10">
        <v>3.2172580000000002</v>
      </c>
      <c r="C361" s="13">
        <v>3.1594500000000001</v>
      </c>
      <c r="D361" s="13">
        <v>0.91841107</v>
      </c>
      <c r="E361" s="62">
        <f t="shared" si="27"/>
        <v>0.29068700881482534</v>
      </c>
      <c r="F361" s="44">
        <v>0.1048</v>
      </c>
      <c r="G361" s="45">
        <v>0.162608</v>
      </c>
      <c r="H361" s="45">
        <v>9.1457270000000007E-2</v>
      </c>
      <c r="I361" s="20">
        <f t="shared" si="28"/>
        <v>0.56244016284561649</v>
      </c>
    </row>
    <row r="362" spans="1:9" x14ac:dyDescent="0.25">
      <c r="A362" s="5" t="s">
        <v>19</v>
      </c>
      <c r="B362" s="10">
        <v>7.0593979999999998</v>
      </c>
      <c r="C362" s="13">
        <v>6.938358</v>
      </c>
      <c r="D362" s="13">
        <v>2.1976288099999999</v>
      </c>
      <c r="E362" s="62">
        <f t="shared" si="27"/>
        <v>0.31673615140642786</v>
      </c>
      <c r="F362" s="11">
        <v>0.135494</v>
      </c>
      <c r="G362" s="12">
        <v>0.25653399999999998</v>
      </c>
      <c r="H362" s="12">
        <v>3.6699589999999997E-2</v>
      </c>
      <c r="I362" s="20">
        <f t="shared" si="28"/>
        <v>0.14305936055259733</v>
      </c>
    </row>
    <row r="363" spans="1:9" x14ac:dyDescent="0.25">
      <c r="A363" s="2" t="s">
        <v>21</v>
      </c>
      <c r="B363" s="10">
        <v>115.891339</v>
      </c>
      <c r="C363" s="13">
        <v>117.876462</v>
      </c>
      <c r="D363" s="13">
        <v>39.646121740000005</v>
      </c>
      <c r="E363" s="62">
        <f t="shared" si="27"/>
        <v>0.3363362037452397</v>
      </c>
      <c r="F363" s="44">
        <v>31.302230999999999</v>
      </c>
      <c r="G363" s="45">
        <v>31.60258</v>
      </c>
      <c r="H363" s="45">
        <v>9.4140363100000002</v>
      </c>
      <c r="I363" s="20">
        <f>H363/G363</f>
        <v>0.29788822020227462</v>
      </c>
    </row>
    <row r="364" spans="1:9" x14ac:dyDescent="0.25">
      <c r="A364" s="2" t="s">
        <v>22</v>
      </c>
      <c r="B364" s="10">
        <v>36.215899999999998</v>
      </c>
      <c r="C364" s="13">
        <v>36.218265000000002</v>
      </c>
      <c r="D364" s="13">
        <v>10.112131079999999</v>
      </c>
      <c r="E364" s="62">
        <f t="shared" si="27"/>
        <v>0.27919976509090094</v>
      </c>
      <c r="F364" s="44">
        <v>1066.1043999999999</v>
      </c>
      <c r="G364" s="45">
        <v>1074.0694880000001</v>
      </c>
      <c r="H364" s="45">
        <v>369.61488118</v>
      </c>
      <c r="I364" s="20">
        <f>H364/G364</f>
        <v>0.34412566906471881</v>
      </c>
    </row>
    <row r="365" spans="1:9" x14ac:dyDescent="0.25">
      <c r="A365" s="5" t="s">
        <v>23</v>
      </c>
      <c r="B365" s="10">
        <v>162.929721</v>
      </c>
      <c r="C365" s="13">
        <v>162.929721</v>
      </c>
      <c r="D365" s="13">
        <v>52.937901539999999</v>
      </c>
      <c r="E365" s="62">
        <f t="shared" si="27"/>
        <v>0.32491249119612742</v>
      </c>
      <c r="F365" s="44">
        <v>20.74945</v>
      </c>
      <c r="G365" s="45">
        <v>20.74945</v>
      </c>
      <c r="H365" s="45">
        <v>2.1683626299999998</v>
      </c>
      <c r="I365" s="20">
        <f>H365/G365</f>
        <v>0.10450217379255836</v>
      </c>
    </row>
    <row r="366" spans="1:9" x14ac:dyDescent="0.25">
      <c r="A366" s="5" t="s">
        <v>24</v>
      </c>
      <c r="B366" s="10">
        <v>37.025199999999998</v>
      </c>
      <c r="C366" s="13">
        <v>37.085006</v>
      </c>
      <c r="D366" s="13">
        <v>11.545455789999998</v>
      </c>
      <c r="E366" s="62">
        <f t="shared" si="27"/>
        <v>0.31132409119739657</v>
      </c>
      <c r="F366" s="11" t="s">
        <v>20</v>
      </c>
      <c r="G366" s="12" t="s">
        <v>20</v>
      </c>
      <c r="H366" s="12" t="s">
        <v>20</v>
      </c>
      <c r="I366" s="20" t="s">
        <v>20</v>
      </c>
    </row>
    <row r="367" spans="1:9" x14ac:dyDescent="0.25">
      <c r="A367" s="2" t="s">
        <v>25</v>
      </c>
      <c r="B367" s="10">
        <v>242.34583900000001</v>
      </c>
      <c r="C367" s="13">
        <v>239.058729</v>
      </c>
      <c r="D367" s="13">
        <v>73.204394440000002</v>
      </c>
      <c r="E367" s="62">
        <f t="shared" si="27"/>
        <v>0.30621929074173232</v>
      </c>
      <c r="F367" s="44">
        <v>485.67582700000003</v>
      </c>
      <c r="G367" s="45">
        <v>548.20939999999996</v>
      </c>
      <c r="H367" s="45">
        <v>256.34615425999999</v>
      </c>
      <c r="I367" s="20">
        <f>H367/G367</f>
        <v>0.46760627282202749</v>
      </c>
    </row>
    <row r="368" spans="1:9" x14ac:dyDescent="0.25">
      <c r="A368" s="5" t="s">
        <v>26</v>
      </c>
      <c r="B368" s="10">
        <v>6.4889950000000001</v>
      </c>
      <c r="C368" s="13">
        <v>6.4889950000000001</v>
      </c>
      <c r="D368" s="13">
        <v>2.0414664600000001</v>
      </c>
      <c r="E368" s="62">
        <f t="shared" si="27"/>
        <v>0.31460441254770577</v>
      </c>
      <c r="F368" s="11">
        <v>0.29299999999999998</v>
      </c>
      <c r="G368" s="12">
        <v>0.29299999999999998</v>
      </c>
      <c r="H368" s="12">
        <v>3.7315690000000006E-2</v>
      </c>
      <c r="I368" s="20">
        <f>H368/G368</f>
        <v>0.12735730375426624</v>
      </c>
    </row>
    <row r="369" spans="1:9" x14ac:dyDescent="0.25">
      <c r="A369" s="5" t="s">
        <v>27</v>
      </c>
      <c r="B369" s="10">
        <v>158.12106600000001</v>
      </c>
      <c r="C369" s="13">
        <v>158.12106600000001</v>
      </c>
      <c r="D369" s="13">
        <v>48.514162679999998</v>
      </c>
      <c r="E369" s="62">
        <f t="shared" si="27"/>
        <v>0.30681656724980588</v>
      </c>
      <c r="F369" s="44">
        <v>18.455352000000001</v>
      </c>
      <c r="G369" s="45">
        <v>18.455352000000001</v>
      </c>
      <c r="H369" s="45">
        <v>4.1537631800000003</v>
      </c>
      <c r="I369" s="20">
        <f t="shared" ref="I369:I373" si="29">H369/G369</f>
        <v>0.22507092685092109</v>
      </c>
    </row>
    <row r="370" spans="1:9" x14ac:dyDescent="0.25">
      <c r="A370" s="2" t="s">
        <v>28</v>
      </c>
      <c r="B370" s="10">
        <v>63.871867999999999</v>
      </c>
      <c r="C370" s="13">
        <v>63.648829999999997</v>
      </c>
      <c r="D370" s="13">
        <v>15.018406429999999</v>
      </c>
      <c r="E370" s="62">
        <f t="shared" si="27"/>
        <v>0.23595730557812294</v>
      </c>
      <c r="F370" s="44">
        <v>2.1659999999999999</v>
      </c>
      <c r="G370" s="45">
        <v>2.6140379999999999</v>
      </c>
      <c r="H370" s="45">
        <v>2.2775147699999998</v>
      </c>
      <c r="I370" s="20">
        <f t="shared" si="29"/>
        <v>0.87126306886127891</v>
      </c>
    </row>
    <row r="371" spans="1:9" x14ac:dyDescent="0.25">
      <c r="A371" s="2" t="s">
        <v>29</v>
      </c>
      <c r="B371" s="10">
        <v>1164.6968999999999</v>
      </c>
      <c r="C371" s="13">
        <v>1163.587338</v>
      </c>
      <c r="D371" s="13">
        <v>366.18185077999999</v>
      </c>
      <c r="E371" s="62">
        <f>D371/C371</f>
        <v>0.31470078680075836</v>
      </c>
      <c r="F371" s="44">
        <v>376.83350000000002</v>
      </c>
      <c r="G371" s="45">
        <v>381.52471300000002</v>
      </c>
      <c r="H371" s="45">
        <v>123.81453384000001</v>
      </c>
      <c r="I371" s="20">
        <f t="shared" si="29"/>
        <v>0.32452559328705927</v>
      </c>
    </row>
    <row r="372" spans="1:9" x14ac:dyDescent="0.25">
      <c r="A372" s="2" t="s">
        <v>30</v>
      </c>
      <c r="B372" s="10">
        <v>760.41640400000006</v>
      </c>
      <c r="C372" s="13">
        <v>760.54941599999995</v>
      </c>
      <c r="D372" s="13">
        <v>247.88743011000003</v>
      </c>
      <c r="E372" s="62">
        <f t="shared" ref="E372:E378" si="30">D372/C372</f>
        <v>0.32593204977229256</v>
      </c>
      <c r="F372" s="44">
        <v>44.613967000000002</v>
      </c>
      <c r="G372" s="45">
        <v>47.949981999999999</v>
      </c>
      <c r="H372" s="45">
        <v>22.928360850000001</v>
      </c>
      <c r="I372" s="20">
        <f t="shared" si="29"/>
        <v>0.47817246000217478</v>
      </c>
    </row>
    <row r="373" spans="1:9" ht="17.25" x14ac:dyDescent="0.25">
      <c r="A373" s="4" t="s">
        <v>94</v>
      </c>
      <c r="B373" s="10">
        <v>40.099949000000002</v>
      </c>
      <c r="C373" s="13">
        <v>40.399062000000001</v>
      </c>
      <c r="D373" s="13">
        <v>11.066652230000001</v>
      </c>
      <c r="E373" s="62">
        <f t="shared" si="30"/>
        <v>0.27393339553279727</v>
      </c>
      <c r="F373" s="44">
        <v>5.2686339999999996</v>
      </c>
      <c r="G373" s="45">
        <v>5.6635600000000004</v>
      </c>
      <c r="H373" s="45">
        <v>0.89518390000000003</v>
      </c>
      <c r="I373" s="20">
        <f t="shared" si="29"/>
        <v>0.15806028363785321</v>
      </c>
    </row>
    <row r="374" spans="1:9" x14ac:dyDescent="0.25">
      <c r="A374" s="4" t="s">
        <v>218</v>
      </c>
      <c r="B374" s="10">
        <v>2.2999999999999998</v>
      </c>
      <c r="C374" s="13">
        <v>2.2999999999999998</v>
      </c>
      <c r="D374" s="13">
        <v>0</v>
      </c>
      <c r="E374" s="62">
        <f t="shared" si="30"/>
        <v>0</v>
      </c>
      <c r="F374" s="68" t="s">
        <v>20</v>
      </c>
      <c r="G374" s="69" t="s">
        <v>20</v>
      </c>
      <c r="H374" s="69" t="s">
        <v>20</v>
      </c>
      <c r="I374" s="20" t="s">
        <v>20</v>
      </c>
    </row>
    <row r="375" spans="1:9" x14ac:dyDescent="0.25">
      <c r="A375" s="2" t="s">
        <v>31</v>
      </c>
      <c r="B375" s="10">
        <v>3.218744</v>
      </c>
      <c r="C375" s="13">
        <v>3.218744</v>
      </c>
      <c r="D375" s="13">
        <v>0.89527206999999998</v>
      </c>
      <c r="E375" s="62">
        <f t="shared" si="30"/>
        <v>0.27814329750983613</v>
      </c>
      <c r="F375" s="11" t="s">
        <v>20</v>
      </c>
      <c r="G375" s="12" t="s">
        <v>20</v>
      </c>
      <c r="H375" s="12" t="s">
        <v>20</v>
      </c>
      <c r="I375" s="20" t="s">
        <v>20</v>
      </c>
    </row>
    <row r="376" spans="1:9" x14ac:dyDescent="0.25">
      <c r="A376" s="5" t="s">
        <v>32</v>
      </c>
      <c r="B376" s="10">
        <v>3.716996</v>
      </c>
      <c r="C376" s="13">
        <v>3.6919960000000001</v>
      </c>
      <c r="D376" s="13">
        <v>1.07642269</v>
      </c>
      <c r="E376" s="62">
        <f t="shared" si="30"/>
        <v>0.2915557573735183</v>
      </c>
      <c r="F376" s="44">
        <v>0.16520000000000001</v>
      </c>
      <c r="G376" s="45">
        <v>0.19020000000000001</v>
      </c>
      <c r="H376" s="45">
        <v>3.5538849999999997E-2</v>
      </c>
      <c r="I376" s="20">
        <f t="shared" ref="I376:I378" si="31">H376/G376</f>
        <v>0.1868498948475289</v>
      </c>
    </row>
    <row r="377" spans="1:9" x14ac:dyDescent="0.25">
      <c r="A377" s="5" t="s">
        <v>33</v>
      </c>
      <c r="B377" s="10">
        <v>134.130807</v>
      </c>
      <c r="C377" s="13">
        <v>132.98818800000001</v>
      </c>
      <c r="D377" s="13">
        <v>55.6427172</v>
      </c>
      <c r="E377" s="62">
        <f t="shared" si="30"/>
        <v>0.41840345399698203</v>
      </c>
      <c r="F377" s="44">
        <v>9.8806949999999993</v>
      </c>
      <c r="G377" s="45">
        <v>12.791719000000001</v>
      </c>
      <c r="H377" s="45">
        <v>3.4100846800000002</v>
      </c>
      <c r="I377" s="20">
        <f t="shared" si="31"/>
        <v>0.26658533383980682</v>
      </c>
    </row>
    <row r="378" spans="1:9" x14ac:dyDescent="0.25">
      <c r="A378" s="2" t="s">
        <v>34</v>
      </c>
      <c r="B378" s="10">
        <v>20.635840999999999</v>
      </c>
      <c r="C378" s="13">
        <v>20.635840999999999</v>
      </c>
      <c r="D378" s="13">
        <v>5.5839281500000002</v>
      </c>
      <c r="E378" s="62">
        <f t="shared" si="30"/>
        <v>0.27059367970513054</v>
      </c>
      <c r="F378" s="44">
        <v>333.91908599999999</v>
      </c>
      <c r="G378" s="45">
        <v>326.70182299999999</v>
      </c>
      <c r="H378" s="45">
        <v>132.05647972</v>
      </c>
      <c r="I378" s="20">
        <f t="shared" si="31"/>
        <v>0.40421102798682579</v>
      </c>
    </row>
    <row r="379" spans="1:9" ht="15.75" thickBot="1" x14ac:dyDescent="0.3">
      <c r="A379" s="6" t="s">
        <v>35</v>
      </c>
      <c r="B379" s="50">
        <v>2557.8000000000002</v>
      </c>
      <c r="C379" s="51">
        <v>2529.514909</v>
      </c>
      <c r="D379" s="51">
        <v>769.77215669000009</v>
      </c>
      <c r="E379" s="63">
        <f>D379/C379</f>
        <v>0.30431611766791927</v>
      </c>
      <c r="F379" s="16" t="s">
        <v>20</v>
      </c>
      <c r="G379" s="17" t="s">
        <v>20</v>
      </c>
      <c r="H379" s="17" t="s">
        <v>20</v>
      </c>
      <c r="I379" s="31" t="s">
        <v>20</v>
      </c>
    </row>
    <row r="380" spans="1:9" ht="15.75" thickBot="1" x14ac:dyDescent="0.3">
      <c r="A380" s="36" t="s">
        <v>99</v>
      </c>
      <c r="B380" s="14">
        <f>SUM(B381:B438)</f>
        <v>5816.2104249999993</v>
      </c>
      <c r="C380" s="15">
        <f>SUM(C381:C438)</f>
        <v>5833.948601000001</v>
      </c>
      <c r="D380" s="15">
        <f>SUM(D381:D438)</f>
        <v>1505.2552821300008</v>
      </c>
      <c r="E380" s="29">
        <f>D380/C380</f>
        <v>0.25801654849547079</v>
      </c>
      <c r="F380" s="70">
        <f>SUM(F381:F438)</f>
        <v>2408.1608509999996</v>
      </c>
      <c r="G380" s="71">
        <f>SUM(G381:G438)</f>
        <v>2402.2512039999992</v>
      </c>
      <c r="H380" s="71">
        <f>SUM(H381:H438)</f>
        <v>305.45159761000014</v>
      </c>
      <c r="I380" s="72">
        <f>H380/G380</f>
        <v>0.12715223000050591</v>
      </c>
    </row>
    <row r="381" spans="1:9" x14ac:dyDescent="0.25">
      <c r="A381" s="177" t="s">
        <v>83</v>
      </c>
      <c r="B381" s="48">
        <v>11.269500000000001</v>
      </c>
      <c r="C381" s="49">
        <v>11.269500000000001</v>
      </c>
      <c r="D381" s="49">
        <v>3.26007946</v>
      </c>
      <c r="E381" s="61">
        <f>D381/C381</f>
        <v>0.28928341630063442</v>
      </c>
      <c r="F381" s="42">
        <v>0.74550000000000005</v>
      </c>
      <c r="G381" s="43">
        <v>0.74550000000000005</v>
      </c>
      <c r="H381" s="43">
        <v>6.3820790000000002E-2</v>
      </c>
      <c r="I381" s="30">
        <f>H381/G381</f>
        <v>8.5608034875922195E-2</v>
      </c>
    </row>
    <row r="382" spans="1:9" x14ac:dyDescent="0.25">
      <c r="A382" s="2" t="s">
        <v>36</v>
      </c>
      <c r="B382" s="10">
        <v>37.831600000000002</v>
      </c>
      <c r="C382" s="13">
        <v>40.191664000000003</v>
      </c>
      <c r="D382" s="13">
        <v>8.8672344600000006</v>
      </c>
      <c r="E382" s="62">
        <f>D382/C382</f>
        <v>0.22062372087903601</v>
      </c>
      <c r="F382" s="44">
        <v>5.2013999999999996</v>
      </c>
      <c r="G382" s="45">
        <v>5.2013999999999996</v>
      </c>
      <c r="H382" s="45">
        <v>1.93108529</v>
      </c>
      <c r="I382" s="20">
        <f>H382/G382</f>
        <v>0.371262600453724</v>
      </c>
    </row>
    <row r="383" spans="1:9" x14ac:dyDescent="0.25">
      <c r="A383" s="2" t="s">
        <v>37</v>
      </c>
      <c r="B383" s="10">
        <v>42.265599999999999</v>
      </c>
      <c r="C383" s="13">
        <v>42.265599999999999</v>
      </c>
      <c r="D383" s="13">
        <v>13.08725321</v>
      </c>
      <c r="E383" s="62">
        <f t="shared" ref="E383:E437" si="32">D383/C383</f>
        <v>0.30964314265028769</v>
      </c>
      <c r="F383" s="44">
        <v>20.238399999999999</v>
      </c>
      <c r="G383" s="45">
        <v>20.238399999999999</v>
      </c>
      <c r="H383" s="45">
        <v>2.8985836800000002</v>
      </c>
      <c r="I383" s="20">
        <f t="shared" ref="I383:I387" si="33">H383/G383</f>
        <v>0.14322197802197803</v>
      </c>
    </row>
    <row r="384" spans="1:9" x14ac:dyDescent="0.25">
      <c r="A384" s="2" t="s">
        <v>38</v>
      </c>
      <c r="B384" s="10">
        <v>8.0916259999999998</v>
      </c>
      <c r="C384" s="13">
        <v>8.0916259999999998</v>
      </c>
      <c r="D384" s="13">
        <v>1.2617437199999999</v>
      </c>
      <c r="E384" s="62">
        <f t="shared" si="32"/>
        <v>0.15593203640405526</v>
      </c>
      <c r="F384" s="44">
        <v>18.879574000000002</v>
      </c>
      <c r="G384" s="45">
        <v>26.669550999999998</v>
      </c>
      <c r="H384" s="45">
        <v>8.5187604600000011</v>
      </c>
      <c r="I384" s="20">
        <f t="shared" si="33"/>
        <v>0.3194189680958634</v>
      </c>
    </row>
    <row r="385" spans="1:9" x14ac:dyDescent="0.25">
      <c r="A385" s="2" t="s">
        <v>39</v>
      </c>
      <c r="B385" s="10">
        <v>46.505012000000001</v>
      </c>
      <c r="C385" s="13">
        <v>46.305112000000001</v>
      </c>
      <c r="D385" s="13">
        <v>16.760843569999999</v>
      </c>
      <c r="E385" s="62">
        <f t="shared" si="32"/>
        <v>0.36196529596991361</v>
      </c>
      <c r="F385" s="44">
        <v>92.449787999999998</v>
      </c>
      <c r="G385" s="45">
        <v>62.649687999999998</v>
      </c>
      <c r="H385" s="45">
        <v>20.808003809999999</v>
      </c>
      <c r="I385" s="20">
        <f t="shared" si="33"/>
        <v>0.3321326007242047</v>
      </c>
    </row>
    <row r="386" spans="1:9" x14ac:dyDescent="0.25">
      <c r="A386" s="2" t="s">
        <v>40</v>
      </c>
      <c r="B386" s="10">
        <v>6.5945999999999998</v>
      </c>
      <c r="C386" s="13">
        <v>6.5945999999999998</v>
      </c>
      <c r="D386" s="13">
        <v>1.2575571699999999</v>
      </c>
      <c r="E386" s="62">
        <f t="shared" si="32"/>
        <v>0.19069498832378004</v>
      </c>
      <c r="F386" s="44">
        <v>5.6376999999999997</v>
      </c>
      <c r="G386" s="45">
        <v>5.6376999999999997</v>
      </c>
      <c r="H386" s="45">
        <v>0.23994257999999999</v>
      </c>
      <c r="I386" s="20">
        <f t="shared" si="33"/>
        <v>4.2560366816254858E-2</v>
      </c>
    </row>
    <row r="387" spans="1:9" x14ac:dyDescent="0.25">
      <c r="A387" s="2" t="s">
        <v>41</v>
      </c>
      <c r="B387" s="10">
        <v>15.561688999999999</v>
      </c>
      <c r="C387" s="13">
        <v>15.561688999999999</v>
      </c>
      <c r="D387" s="13">
        <v>0.60813845</v>
      </c>
      <c r="E387" s="62">
        <f t="shared" si="32"/>
        <v>3.907920599107205E-2</v>
      </c>
      <c r="F387" s="44">
        <v>1.1763110000000001</v>
      </c>
      <c r="G387" s="45">
        <v>1.1763110000000001</v>
      </c>
      <c r="H387" s="45">
        <v>0.10375096</v>
      </c>
      <c r="I387" s="20">
        <f t="shared" si="33"/>
        <v>8.8200280368031916E-2</v>
      </c>
    </row>
    <row r="388" spans="1:9" x14ac:dyDescent="0.25">
      <c r="A388" s="2" t="s">
        <v>42</v>
      </c>
      <c r="B388" s="10">
        <v>2.4843999999999999</v>
      </c>
      <c r="C388" s="13">
        <v>2.4843999999999999</v>
      </c>
      <c r="D388" s="13">
        <v>0.44305981999999999</v>
      </c>
      <c r="E388" s="62">
        <f t="shared" si="32"/>
        <v>0.17833674931573015</v>
      </c>
      <c r="F388" s="11" t="s">
        <v>20</v>
      </c>
      <c r="G388" s="12" t="s">
        <v>20</v>
      </c>
      <c r="H388" s="12" t="s">
        <v>20</v>
      </c>
      <c r="I388" s="20" t="s">
        <v>20</v>
      </c>
    </row>
    <row r="389" spans="1:9" x14ac:dyDescent="0.25">
      <c r="A389" s="2" t="s">
        <v>43</v>
      </c>
      <c r="B389" s="10">
        <v>9.1740729999999999</v>
      </c>
      <c r="C389" s="13">
        <v>9.1740729999999999</v>
      </c>
      <c r="D389" s="13">
        <v>2.1529137599999997</v>
      </c>
      <c r="E389" s="62">
        <f t="shared" si="32"/>
        <v>0.23467371144746718</v>
      </c>
      <c r="F389" s="44">
        <v>1.574727</v>
      </c>
      <c r="G389" s="45">
        <v>1.574727</v>
      </c>
      <c r="H389" s="45">
        <v>0.44360471999999995</v>
      </c>
      <c r="I389" s="20">
        <f t="shared" ref="I389:I396" si="34">H389/G389</f>
        <v>0.28170261893013832</v>
      </c>
    </row>
    <row r="390" spans="1:9" x14ac:dyDescent="0.25">
      <c r="A390" s="2" t="s">
        <v>44</v>
      </c>
      <c r="B390" s="10">
        <v>60.356999999999999</v>
      </c>
      <c r="C390" s="13">
        <v>60.356999999999999</v>
      </c>
      <c r="D390" s="13">
        <v>12.842197369999999</v>
      </c>
      <c r="E390" s="62">
        <f t="shared" si="32"/>
        <v>0.2127706375399705</v>
      </c>
      <c r="F390" s="44">
        <v>17.863</v>
      </c>
      <c r="G390" s="45">
        <v>17.863</v>
      </c>
      <c r="H390" s="45">
        <v>6.4174847300000009</v>
      </c>
      <c r="I390" s="20">
        <f t="shared" si="34"/>
        <v>0.35926130717124788</v>
      </c>
    </row>
    <row r="391" spans="1:9" x14ac:dyDescent="0.25">
      <c r="A391" s="2" t="s">
        <v>45</v>
      </c>
      <c r="B391" s="10">
        <v>21.744499999999999</v>
      </c>
      <c r="C391" s="13">
        <v>21.509962999999999</v>
      </c>
      <c r="D391" s="13">
        <v>5.0988620400000002</v>
      </c>
      <c r="E391" s="62">
        <f t="shared" si="32"/>
        <v>0.23704652769509649</v>
      </c>
      <c r="F391" s="44">
        <v>3.0554999999999999</v>
      </c>
      <c r="G391" s="45">
        <v>3.3196020000000002</v>
      </c>
      <c r="H391" s="45">
        <v>0.87216426000000002</v>
      </c>
      <c r="I391" s="20">
        <f t="shared" si="34"/>
        <v>0.26273157444778017</v>
      </c>
    </row>
    <row r="392" spans="1:9" x14ac:dyDescent="0.25">
      <c r="A392" s="2" t="s">
        <v>46</v>
      </c>
      <c r="B392" s="10">
        <v>12.471005999999999</v>
      </c>
      <c r="C392" s="13">
        <v>12.471005999999999</v>
      </c>
      <c r="D392" s="13">
        <v>2.1844931299999999</v>
      </c>
      <c r="E392" s="62">
        <f t="shared" si="32"/>
        <v>0.17516575086244046</v>
      </c>
      <c r="F392" s="44">
        <v>99.520697999999996</v>
      </c>
      <c r="G392" s="45">
        <v>110.205264</v>
      </c>
      <c r="H392" s="45">
        <v>34.489956039999996</v>
      </c>
      <c r="I392" s="20">
        <f t="shared" si="34"/>
        <v>0.31296105819409858</v>
      </c>
    </row>
    <row r="393" spans="1:9" x14ac:dyDescent="0.25">
      <c r="A393" s="2" t="s">
        <v>47</v>
      </c>
      <c r="B393" s="10">
        <v>52.038770999999997</v>
      </c>
      <c r="C393" s="13">
        <v>52.038770999999997</v>
      </c>
      <c r="D393" s="13">
        <v>11.09311157</v>
      </c>
      <c r="E393" s="62">
        <f t="shared" si="32"/>
        <v>0.2131701298249338</v>
      </c>
      <c r="F393" s="44">
        <v>26.503729</v>
      </c>
      <c r="G393" s="45">
        <v>26.503729</v>
      </c>
      <c r="H393" s="45">
        <v>3.6994946899999999</v>
      </c>
      <c r="I393" s="20">
        <f t="shared" si="34"/>
        <v>0.13958393137810909</v>
      </c>
    </row>
    <row r="394" spans="1:9" x14ac:dyDescent="0.25">
      <c r="A394" s="2" t="s">
        <v>48</v>
      </c>
      <c r="B394" s="10">
        <v>8.1217000000000006</v>
      </c>
      <c r="C394" s="13">
        <v>8.1217000000000006</v>
      </c>
      <c r="D394" s="13">
        <v>2.1505016400000003</v>
      </c>
      <c r="E394" s="62">
        <f t="shared" si="32"/>
        <v>0.26478466823448293</v>
      </c>
      <c r="F394" s="11">
        <v>0.439</v>
      </c>
      <c r="G394" s="12">
        <v>0.439</v>
      </c>
      <c r="H394" s="12">
        <v>0.12537527000000001</v>
      </c>
      <c r="I394" s="20">
        <f t="shared" si="34"/>
        <v>0.28559287015945334</v>
      </c>
    </row>
    <row r="395" spans="1:9" x14ac:dyDescent="0.25">
      <c r="A395" s="2" t="s">
        <v>49</v>
      </c>
      <c r="B395" s="10">
        <v>25.426964999999999</v>
      </c>
      <c r="C395" s="13">
        <v>25.426964999999999</v>
      </c>
      <c r="D395" s="13">
        <v>6.2043157100000004</v>
      </c>
      <c r="E395" s="62">
        <f t="shared" si="32"/>
        <v>0.24400535848458518</v>
      </c>
      <c r="F395" s="44">
        <v>66.589034999999996</v>
      </c>
      <c r="G395" s="45">
        <v>66.788034999999994</v>
      </c>
      <c r="H395" s="45">
        <v>12.804630619999999</v>
      </c>
      <c r="I395" s="20">
        <f t="shared" si="34"/>
        <v>0.1917204274687824</v>
      </c>
    </row>
    <row r="396" spans="1:9" x14ac:dyDescent="0.25">
      <c r="A396" s="2" t="s">
        <v>50</v>
      </c>
      <c r="B396" s="10">
        <v>13.7944</v>
      </c>
      <c r="C396" s="13">
        <v>13.7944</v>
      </c>
      <c r="D396" s="13">
        <v>2.64567504</v>
      </c>
      <c r="E396" s="62">
        <f t="shared" si="32"/>
        <v>0.19179341181928899</v>
      </c>
      <c r="F396" s="44">
        <v>9.1936</v>
      </c>
      <c r="G396" s="45">
        <v>9.1936</v>
      </c>
      <c r="H396" s="45">
        <v>5.5997660000000005E-2</v>
      </c>
      <c r="I396" s="20">
        <f t="shared" si="34"/>
        <v>6.0909393491124265E-3</v>
      </c>
    </row>
    <row r="397" spans="1:9" x14ac:dyDescent="0.25">
      <c r="A397" s="2" t="s">
        <v>51</v>
      </c>
      <c r="B397" s="10">
        <v>0.873</v>
      </c>
      <c r="C397" s="13">
        <v>0.873</v>
      </c>
      <c r="D397" s="13">
        <v>9.5304059999999996E-2</v>
      </c>
      <c r="E397" s="62">
        <f t="shared" si="32"/>
        <v>0.10916845360824742</v>
      </c>
      <c r="F397" s="11" t="s">
        <v>20</v>
      </c>
      <c r="G397" s="12" t="s">
        <v>20</v>
      </c>
      <c r="H397" s="12" t="s">
        <v>20</v>
      </c>
      <c r="I397" s="20" t="s">
        <v>20</v>
      </c>
    </row>
    <row r="398" spans="1:9" x14ac:dyDescent="0.25">
      <c r="A398" s="2" t="s">
        <v>101</v>
      </c>
      <c r="B398" s="10">
        <v>53.318660000000001</v>
      </c>
      <c r="C398" s="13">
        <v>53.318660000000001</v>
      </c>
      <c r="D398" s="13">
        <v>13.31316762</v>
      </c>
      <c r="E398" s="62">
        <f t="shared" si="32"/>
        <v>0.24969058899829816</v>
      </c>
      <c r="F398" s="11">
        <v>26.217644</v>
      </c>
      <c r="G398" s="12">
        <v>31.249084</v>
      </c>
      <c r="H398" s="12">
        <v>8.585203289999999</v>
      </c>
      <c r="I398" s="20">
        <f t="shared" ref="I398:I400" si="35">H398/G398</f>
        <v>0.27473455829937282</v>
      </c>
    </row>
    <row r="399" spans="1:9" x14ac:dyDescent="0.25">
      <c r="A399" s="2" t="s">
        <v>102</v>
      </c>
      <c r="B399" s="10">
        <v>7.0975910000000004</v>
      </c>
      <c r="C399" s="13">
        <v>7.0975910000000004</v>
      </c>
      <c r="D399" s="13">
        <v>1.7992040600000001</v>
      </c>
      <c r="E399" s="62">
        <f t="shared" si="32"/>
        <v>0.25349503232857457</v>
      </c>
      <c r="F399" s="44">
        <v>4.2930999999999999</v>
      </c>
      <c r="G399" s="45">
        <v>4.2930999999999999</v>
      </c>
      <c r="H399" s="45">
        <v>3.4065045199999999</v>
      </c>
      <c r="I399" s="20">
        <f t="shared" si="35"/>
        <v>0.79348361789848831</v>
      </c>
    </row>
    <row r="400" spans="1:9" ht="18" thickBot="1" x14ac:dyDescent="0.3">
      <c r="A400" s="180" t="s">
        <v>103</v>
      </c>
      <c r="B400" s="52">
        <v>4036.6106799999998</v>
      </c>
      <c r="C400" s="53">
        <v>4042.2099050000002</v>
      </c>
      <c r="D400" s="53">
        <v>1095.3547529800001</v>
      </c>
      <c r="E400" s="64">
        <f t="shared" si="32"/>
        <v>0.2709791868119229</v>
      </c>
      <c r="F400" s="46">
        <v>393.71254399999998</v>
      </c>
      <c r="G400" s="47">
        <v>393.71254399999998</v>
      </c>
      <c r="H400" s="47">
        <v>29.269027930000007</v>
      </c>
      <c r="I400" s="31">
        <f t="shared" si="35"/>
        <v>7.4341110985785636E-2</v>
      </c>
    </row>
    <row r="401" spans="1:9" x14ac:dyDescent="0.25">
      <c r="A401" s="177" t="s">
        <v>52</v>
      </c>
      <c r="B401" s="48">
        <v>0.2</v>
      </c>
      <c r="C401" s="49">
        <v>0.2</v>
      </c>
      <c r="D401" s="49">
        <v>0</v>
      </c>
      <c r="E401" s="61">
        <f t="shared" si="32"/>
        <v>0</v>
      </c>
      <c r="F401" s="178" t="s">
        <v>20</v>
      </c>
      <c r="G401" s="179" t="s">
        <v>20</v>
      </c>
      <c r="H401" s="179" t="s">
        <v>20</v>
      </c>
      <c r="I401" s="30" t="s">
        <v>20</v>
      </c>
    </row>
    <row r="402" spans="1:9" ht="15" customHeight="1" x14ac:dyDescent="0.25">
      <c r="A402" s="8" t="s">
        <v>231</v>
      </c>
      <c r="B402" s="10">
        <v>3.6706370000000001</v>
      </c>
      <c r="C402" s="13">
        <v>3.6706370000000001</v>
      </c>
      <c r="D402" s="13">
        <v>1.0800291000000002</v>
      </c>
      <c r="E402" s="62">
        <f t="shared" si="32"/>
        <v>0.29423478813077952</v>
      </c>
      <c r="F402" s="44">
        <v>1.017112</v>
      </c>
      <c r="G402" s="45">
        <v>1.017112</v>
      </c>
      <c r="H402" s="45">
        <v>0.18204367999999999</v>
      </c>
      <c r="I402" s="20">
        <f t="shared" ref="I402:I425" si="36">H402/G402</f>
        <v>0.17898095784928306</v>
      </c>
    </row>
    <row r="403" spans="1:9" x14ac:dyDescent="0.25">
      <c r="A403" s="2" t="s">
        <v>53</v>
      </c>
      <c r="B403" s="10">
        <v>1.3141</v>
      </c>
      <c r="C403" s="13">
        <v>1.3141</v>
      </c>
      <c r="D403" s="13">
        <v>0.31995994999999999</v>
      </c>
      <c r="E403" s="62">
        <f t="shared" si="32"/>
        <v>0.2434821931359866</v>
      </c>
      <c r="F403" s="44">
        <v>0.3</v>
      </c>
      <c r="G403" s="45">
        <v>0.3</v>
      </c>
      <c r="H403" s="45">
        <v>0.10798352</v>
      </c>
      <c r="I403" s="20">
        <f t="shared" si="36"/>
        <v>0.3599450666666667</v>
      </c>
    </row>
    <row r="404" spans="1:9" x14ac:dyDescent="0.25">
      <c r="A404" s="2" t="s">
        <v>54</v>
      </c>
      <c r="B404" s="10">
        <v>12.795199999999999</v>
      </c>
      <c r="C404" s="13">
        <v>12.795199999999999</v>
      </c>
      <c r="D404" s="13">
        <v>2.81709181</v>
      </c>
      <c r="E404" s="62">
        <f t="shared" si="32"/>
        <v>0.2201678606039765</v>
      </c>
      <c r="F404" s="44">
        <v>15.8317</v>
      </c>
      <c r="G404" s="45">
        <v>15.8317</v>
      </c>
      <c r="H404" s="45">
        <v>0.86531873000000004</v>
      </c>
      <c r="I404" s="20">
        <f t="shared" si="36"/>
        <v>5.4657347600068219E-2</v>
      </c>
    </row>
    <row r="405" spans="1:9" x14ac:dyDescent="0.25">
      <c r="A405" s="2" t="s">
        <v>55</v>
      </c>
      <c r="B405" s="10">
        <v>167.1994</v>
      </c>
      <c r="C405" s="13">
        <v>170.15237200000001</v>
      </c>
      <c r="D405" s="13">
        <v>33.012759010000003</v>
      </c>
      <c r="E405" s="62">
        <f t="shared" si="32"/>
        <v>0.19401879986721549</v>
      </c>
      <c r="F405" s="44">
        <v>234.9006</v>
      </c>
      <c r="G405" s="45">
        <v>228.79409999999999</v>
      </c>
      <c r="H405" s="45">
        <v>30.254804510000003</v>
      </c>
      <c r="I405" s="20">
        <f t="shared" si="36"/>
        <v>0.13223594712451067</v>
      </c>
    </row>
    <row r="406" spans="1:9" x14ac:dyDescent="0.25">
      <c r="A406" s="2" t="s">
        <v>56</v>
      </c>
      <c r="B406" s="10">
        <v>11.663465</v>
      </c>
      <c r="C406" s="13">
        <v>11.663465</v>
      </c>
      <c r="D406" s="13">
        <v>3.3958971600000001</v>
      </c>
      <c r="E406" s="62">
        <f t="shared" si="32"/>
        <v>0.29115680117357923</v>
      </c>
      <c r="F406" s="44">
        <v>7.657235</v>
      </c>
      <c r="G406" s="45">
        <v>7.657235</v>
      </c>
      <c r="H406" s="45">
        <v>1.7100261499999998</v>
      </c>
      <c r="I406" s="20">
        <f t="shared" si="36"/>
        <v>0.22332162327524227</v>
      </c>
    </row>
    <row r="407" spans="1:9" x14ac:dyDescent="0.25">
      <c r="A407" s="2" t="s">
        <v>57</v>
      </c>
      <c r="B407" s="10">
        <v>26.862333</v>
      </c>
      <c r="C407" s="13">
        <v>26.861332999999998</v>
      </c>
      <c r="D407" s="13">
        <v>2.70665903</v>
      </c>
      <c r="E407" s="62">
        <f t="shared" si="32"/>
        <v>0.10076413668673852</v>
      </c>
      <c r="F407" s="44">
        <v>377.87366700000001</v>
      </c>
      <c r="G407" s="45">
        <v>378.11466799999999</v>
      </c>
      <c r="H407" s="45">
        <v>0.14268879999999998</v>
      </c>
      <c r="I407" s="20">
        <f t="shared" si="36"/>
        <v>3.7736912126349985E-4</v>
      </c>
    </row>
    <row r="408" spans="1:9" x14ac:dyDescent="0.25">
      <c r="A408" s="2" t="s">
        <v>58</v>
      </c>
      <c r="B408" s="10">
        <v>8.0123850000000001</v>
      </c>
      <c r="C408" s="13">
        <v>8.0123850000000001</v>
      </c>
      <c r="D408" s="13">
        <v>1.5049370900000001</v>
      </c>
      <c r="E408" s="62">
        <f t="shared" si="32"/>
        <v>0.18782635757018667</v>
      </c>
      <c r="F408" s="44">
        <v>93.507814999999994</v>
      </c>
      <c r="G408" s="45">
        <v>93.507814999999994</v>
      </c>
      <c r="H408" s="45">
        <v>41.461888409999993</v>
      </c>
      <c r="I408" s="20">
        <f t="shared" si="36"/>
        <v>0.44340559567133503</v>
      </c>
    </row>
    <row r="409" spans="1:9" x14ac:dyDescent="0.25">
      <c r="A409" s="2" t="s">
        <v>59</v>
      </c>
      <c r="B409" s="10">
        <v>24.393840999999998</v>
      </c>
      <c r="C409" s="13">
        <v>24.393840999999998</v>
      </c>
      <c r="D409" s="13">
        <v>5.3944394100000004</v>
      </c>
      <c r="E409" s="62">
        <f t="shared" si="32"/>
        <v>0.22113940194986106</v>
      </c>
      <c r="F409" s="44">
        <v>23.069849999999999</v>
      </c>
      <c r="G409" s="45">
        <v>23.069849999999999</v>
      </c>
      <c r="H409" s="45">
        <v>3.7192982000000003</v>
      </c>
      <c r="I409" s="20">
        <f t="shared" si="36"/>
        <v>0.16121900229086883</v>
      </c>
    </row>
    <row r="410" spans="1:9" x14ac:dyDescent="0.25">
      <c r="A410" s="2" t="s">
        <v>60</v>
      </c>
      <c r="B410" s="10">
        <v>18.488734999999998</v>
      </c>
      <c r="C410" s="13">
        <v>18.632538</v>
      </c>
      <c r="D410" s="13">
        <v>3.3252063500000002</v>
      </c>
      <c r="E410" s="62">
        <f t="shared" si="32"/>
        <v>0.17846234098650438</v>
      </c>
      <c r="F410" s="44">
        <v>34.282764999999998</v>
      </c>
      <c r="G410" s="45">
        <v>34.138961999999999</v>
      </c>
      <c r="H410" s="45">
        <v>4.5447125100000001</v>
      </c>
      <c r="I410" s="20">
        <f t="shared" si="36"/>
        <v>0.13312392186968075</v>
      </c>
    </row>
    <row r="411" spans="1:9" x14ac:dyDescent="0.25">
      <c r="A411" s="2" t="s">
        <v>61</v>
      </c>
      <c r="B411" s="10">
        <v>6.1280020000000004</v>
      </c>
      <c r="C411" s="13">
        <v>6.1280020000000004</v>
      </c>
      <c r="D411" s="13">
        <v>1.0560929299999999</v>
      </c>
      <c r="E411" s="62">
        <f t="shared" si="32"/>
        <v>0.17233886836198811</v>
      </c>
      <c r="F411" s="44">
        <v>1.0300590000000001</v>
      </c>
      <c r="G411" s="45">
        <v>1.0300590000000001</v>
      </c>
      <c r="H411" s="45">
        <v>0.20680691000000001</v>
      </c>
      <c r="I411" s="20">
        <f t="shared" si="36"/>
        <v>0.20077190724026489</v>
      </c>
    </row>
    <row r="412" spans="1:9" x14ac:dyDescent="0.25">
      <c r="A412" s="2" t="s">
        <v>97</v>
      </c>
      <c r="B412" s="10">
        <v>14.519124</v>
      </c>
      <c r="C412" s="13">
        <v>14.519124</v>
      </c>
      <c r="D412" s="13">
        <v>2.2745076600000003</v>
      </c>
      <c r="E412" s="62">
        <f t="shared" si="32"/>
        <v>0.15665598420400573</v>
      </c>
      <c r="F412" s="44">
        <v>1.4320759999999999</v>
      </c>
      <c r="G412" s="45">
        <v>1.4320759999999999</v>
      </c>
      <c r="H412" s="45">
        <v>0.39290171000000002</v>
      </c>
      <c r="I412" s="20">
        <f t="shared" si="36"/>
        <v>0.27435814160700972</v>
      </c>
    </row>
    <row r="413" spans="1:9" x14ac:dyDescent="0.25">
      <c r="A413" s="2" t="s">
        <v>62</v>
      </c>
      <c r="B413" s="10">
        <v>54.731400000000001</v>
      </c>
      <c r="C413" s="13">
        <v>54.624299999999998</v>
      </c>
      <c r="D413" s="13">
        <v>14.83648591</v>
      </c>
      <c r="E413" s="62">
        <f t="shared" si="32"/>
        <v>0.27160962996322152</v>
      </c>
      <c r="F413" s="44">
        <v>2.0242</v>
      </c>
      <c r="G413" s="45">
        <v>2.1313</v>
      </c>
      <c r="H413" s="45">
        <v>0.57200645999999999</v>
      </c>
      <c r="I413" s="20">
        <f t="shared" si="36"/>
        <v>0.26838383146436445</v>
      </c>
    </row>
    <row r="414" spans="1:9" x14ac:dyDescent="0.25">
      <c r="A414" s="2" t="s">
        <v>219</v>
      </c>
      <c r="B414" s="10">
        <v>8.4754819999999995</v>
      </c>
      <c r="C414" s="13">
        <v>8.4759820000000001</v>
      </c>
      <c r="D414" s="13">
        <v>0.88400314000000002</v>
      </c>
      <c r="E414" s="62">
        <f t="shared" si="32"/>
        <v>0.10429507047089057</v>
      </c>
      <c r="F414" s="44">
        <v>15.717917999999999</v>
      </c>
      <c r="G414" s="45">
        <v>15.717418</v>
      </c>
      <c r="H414" s="45">
        <v>2.0136886399999998</v>
      </c>
      <c r="I414" s="20">
        <f t="shared" si="36"/>
        <v>0.12811828507710363</v>
      </c>
    </row>
    <row r="415" spans="1:9" x14ac:dyDescent="0.25">
      <c r="A415" s="2" t="s">
        <v>63</v>
      </c>
      <c r="B415" s="10">
        <v>7.5107999999999997</v>
      </c>
      <c r="C415" s="13">
        <v>7.5107999999999997</v>
      </c>
      <c r="D415" s="13">
        <v>0</v>
      </c>
      <c r="E415" s="62">
        <f t="shared" si="32"/>
        <v>0</v>
      </c>
      <c r="F415" s="44">
        <v>1.66</v>
      </c>
      <c r="G415" s="45">
        <v>1.66</v>
      </c>
      <c r="H415" s="45">
        <v>0</v>
      </c>
      <c r="I415" s="20">
        <f t="shared" si="36"/>
        <v>0</v>
      </c>
    </row>
    <row r="416" spans="1:9" x14ac:dyDescent="0.25">
      <c r="A416" s="2" t="s">
        <v>84</v>
      </c>
      <c r="B416" s="10">
        <v>124.8222</v>
      </c>
      <c r="C416" s="13">
        <v>123.26246500000001</v>
      </c>
      <c r="D416" s="13">
        <v>19.815673820000001</v>
      </c>
      <c r="E416" s="62">
        <f t="shared" si="32"/>
        <v>0.16075999956677808</v>
      </c>
      <c r="F416" s="44">
        <v>2.6377999999999999</v>
      </c>
      <c r="G416" s="45">
        <v>4.1975350000000002</v>
      </c>
      <c r="H416" s="45">
        <v>9.8447000000000014E-3</v>
      </c>
      <c r="I416" s="20">
        <f t="shared" si="36"/>
        <v>2.3453526891377917E-3</v>
      </c>
    </row>
    <row r="417" spans="1:9" ht="17.25" x14ac:dyDescent="0.25">
      <c r="A417" s="2" t="s">
        <v>104</v>
      </c>
      <c r="B417" s="34">
        <v>60.588999999999999</v>
      </c>
      <c r="C417" s="35">
        <v>60.588999999999999</v>
      </c>
      <c r="D417" s="35">
        <v>12.019303000000001</v>
      </c>
      <c r="E417" s="62">
        <f t="shared" si="32"/>
        <v>0.19837434187723846</v>
      </c>
      <c r="F417" s="34">
        <v>583.2894</v>
      </c>
      <c r="G417" s="35">
        <v>583.2894</v>
      </c>
      <c r="H417" s="35">
        <v>27.937343009999999</v>
      </c>
      <c r="I417" s="20">
        <f t="shared" si="36"/>
        <v>4.7896195284879171E-2</v>
      </c>
    </row>
    <row r="418" spans="1:9" x14ac:dyDescent="0.25">
      <c r="A418" s="2" t="s">
        <v>64</v>
      </c>
      <c r="B418" s="10">
        <v>6.6338999999999997</v>
      </c>
      <c r="C418" s="13">
        <v>6.6338999999999997</v>
      </c>
      <c r="D418" s="13">
        <v>1.8934674199999999</v>
      </c>
      <c r="E418" s="62">
        <f t="shared" si="32"/>
        <v>0.28542296688222613</v>
      </c>
      <c r="F418" s="44">
        <v>5.9851999999999999</v>
      </c>
      <c r="G418" s="45">
        <v>5.9851999999999999</v>
      </c>
      <c r="H418" s="45">
        <v>1.30677529</v>
      </c>
      <c r="I418" s="20">
        <f t="shared" si="36"/>
        <v>0.21833443995188132</v>
      </c>
    </row>
    <row r="419" spans="1:9" x14ac:dyDescent="0.25">
      <c r="A419" s="2" t="s">
        <v>65</v>
      </c>
      <c r="B419" s="10">
        <v>22.962513999999999</v>
      </c>
      <c r="C419" s="13">
        <v>22.962513999999999</v>
      </c>
      <c r="D419" s="13">
        <v>6.6897797300000006</v>
      </c>
      <c r="E419" s="62">
        <f t="shared" si="32"/>
        <v>0.29133481333968925</v>
      </c>
      <c r="F419" s="44">
        <v>53.129190000000001</v>
      </c>
      <c r="G419" s="45">
        <v>53.129190000000001</v>
      </c>
      <c r="H419" s="45">
        <v>14.74982408</v>
      </c>
      <c r="I419" s="20">
        <f t="shared" si="36"/>
        <v>0.27762185118952498</v>
      </c>
    </row>
    <row r="420" spans="1:9" x14ac:dyDescent="0.25">
      <c r="A420" s="7" t="s">
        <v>85</v>
      </c>
      <c r="B420" s="10">
        <v>3.426625</v>
      </c>
      <c r="C420" s="13">
        <v>3.426625</v>
      </c>
      <c r="D420" s="13">
        <v>1.0168464399999999</v>
      </c>
      <c r="E420" s="62">
        <f t="shared" si="32"/>
        <v>0.29674867836427971</v>
      </c>
      <c r="F420" s="44">
        <v>2.2174749999999999</v>
      </c>
      <c r="G420" s="45">
        <v>2.6813199999999999</v>
      </c>
      <c r="H420" s="45">
        <v>0.51886507000000004</v>
      </c>
      <c r="I420" s="20">
        <f t="shared" si="36"/>
        <v>0.19351105798636495</v>
      </c>
    </row>
    <row r="421" spans="1:9" x14ac:dyDescent="0.25">
      <c r="A421" s="2" t="s">
        <v>66</v>
      </c>
      <c r="B421" s="10">
        <v>15.4984</v>
      </c>
      <c r="C421" s="13">
        <v>15.4984</v>
      </c>
      <c r="D421" s="13">
        <v>3.7327278100000001</v>
      </c>
      <c r="E421" s="62">
        <f t="shared" si="32"/>
        <v>0.24084601055592836</v>
      </c>
      <c r="F421" s="44">
        <v>7.9913999999999996</v>
      </c>
      <c r="G421" s="45">
        <v>9.7199779999999993</v>
      </c>
      <c r="H421" s="45">
        <v>7.2861766100000001</v>
      </c>
      <c r="I421" s="20">
        <f t="shared" si="36"/>
        <v>0.74960834376374108</v>
      </c>
    </row>
    <row r="422" spans="1:9" x14ac:dyDescent="0.25">
      <c r="A422" s="2" t="s">
        <v>67</v>
      </c>
      <c r="B422" s="10">
        <v>7.3010999999999999</v>
      </c>
      <c r="C422" s="13">
        <v>7.3010999999999999</v>
      </c>
      <c r="D422" s="13">
        <v>1.9442452299999999</v>
      </c>
      <c r="E422" s="62">
        <f t="shared" si="32"/>
        <v>0.2662948363945159</v>
      </c>
      <c r="F422" s="44">
        <v>51.475900000000003</v>
      </c>
      <c r="G422" s="45">
        <v>52.088709999999999</v>
      </c>
      <c r="H422" s="45">
        <v>19.446250510000002</v>
      </c>
      <c r="I422" s="20">
        <f t="shared" si="36"/>
        <v>0.37332947024412783</v>
      </c>
    </row>
    <row r="423" spans="1:9" x14ac:dyDescent="0.25">
      <c r="A423" s="2" t="s">
        <v>68</v>
      </c>
      <c r="B423" s="10">
        <v>7.2233419999999997</v>
      </c>
      <c r="C423" s="13">
        <v>7.2233419999999997</v>
      </c>
      <c r="D423" s="13">
        <v>1.5693218899999999</v>
      </c>
      <c r="E423" s="62">
        <f t="shared" si="32"/>
        <v>0.21725703836257509</v>
      </c>
      <c r="F423" s="44">
        <v>2.0239989999999999</v>
      </c>
      <c r="G423" s="45">
        <v>2.0239989999999999</v>
      </c>
      <c r="H423" s="45">
        <v>0.37197375999999999</v>
      </c>
      <c r="I423" s="20">
        <f t="shared" si="36"/>
        <v>0.18378159277746678</v>
      </c>
    </row>
    <row r="424" spans="1:9" x14ac:dyDescent="0.25">
      <c r="A424" s="2" t="s">
        <v>69</v>
      </c>
      <c r="B424" s="10">
        <v>6.3837650000000004</v>
      </c>
      <c r="C424" s="13">
        <v>6.5787649999999998</v>
      </c>
      <c r="D424" s="13">
        <v>1.92256268</v>
      </c>
      <c r="E424" s="62">
        <f t="shared" si="32"/>
        <v>0.29223762818705334</v>
      </c>
      <c r="F424" s="44">
        <v>0.64803500000000003</v>
      </c>
      <c r="G424" s="45">
        <v>0.64803500000000003</v>
      </c>
      <c r="H424" s="45">
        <v>0.38689464000000001</v>
      </c>
      <c r="I424" s="20">
        <f t="shared" si="36"/>
        <v>0.59702738278025103</v>
      </c>
    </row>
    <row r="425" spans="1:9" x14ac:dyDescent="0.25">
      <c r="A425" s="2" t="s">
        <v>70</v>
      </c>
      <c r="B425" s="10">
        <v>14.6401</v>
      </c>
      <c r="C425" s="13">
        <v>14.631736</v>
      </c>
      <c r="D425" s="13">
        <v>3.7952092200000003</v>
      </c>
      <c r="E425" s="62">
        <f t="shared" si="32"/>
        <v>0.25938201864768473</v>
      </c>
      <c r="F425" s="44">
        <v>4.3112000000000004</v>
      </c>
      <c r="G425" s="45">
        <v>4.3195639999999997</v>
      </c>
      <c r="H425" s="45">
        <v>1.7158908899999998</v>
      </c>
      <c r="I425" s="20">
        <f t="shared" si="36"/>
        <v>0.39723705679554694</v>
      </c>
    </row>
    <row r="426" spans="1:9" x14ac:dyDescent="0.25">
      <c r="A426" s="2" t="s">
        <v>71</v>
      </c>
      <c r="B426" s="10">
        <v>1.6839999999999999</v>
      </c>
      <c r="C426" s="13">
        <v>1.6839999999999999</v>
      </c>
      <c r="D426" s="13">
        <v>0.39617967999999998</v>
      </c>
      <c r="E426" s="62">
        <f t="shared" si="32"/>
        <v>0.23526109263657957</v>
      </c>
      <c r="F426" s="11" t="s">
        <v>20</v>
      </c>
      <c r="G426" s="12" t="s">
        <v>20</v>
      </c>
      <c r="H426" s="12" t="s">
        <v>20</v>
      </c>
      <c r="I426" s="20" t="s">
        <v>20</v>
      </c>
    </row>
    <row r="427" spans="1:9" x14ac:dyDescent="0.25">
      <c r="A427" s="2" t="s">
        <v>72</v>
      </c>
      <c r="B427" s="10">
        <v>22.465060000000001</v>
      </c>
      <c r="C427" s="13">
        <v>22.314867</v>
      </c>
      <c r="D427" s="13">
        <v>6.4291430900000002</v>
      </c>
      <c r="E427" s="62">
        <f t="shared" si="32"/>
        <v>0.28811030287565687</v>
      </c>
      <c r="F427" s="11">
        <v>2.0902400000000001</v>
      </c>
      <c r="G427" s="12">
        <v>2.2404329999999999</v>
      </c>
      <c r="H427" s="12">
        <v>0.53618337000000005</v>
      </c>
      <c r="I427" s="20">
        <f>H427/G427</f>
        <v>0.23932131422809791</v>
      </c>
    </row>
    <row r="428" spans="1:9" ht="15" customHeight="1" x14ac:dyDescent="0.25">
      <c r="A428" s="24" t="s">
        <v>73</v>
      </c>
      <c r="B428" s="10">
        <v>8.5886689999999994</v>
      </c>
      <c r="C428" s="13">
        <v>8.5750740000000008</v>
      </c>
      <c r="D428" s="13">
        <v>1.51091128</v>
      </c>
      <c r="E428" s="62">
        <f t="shared" si="32"/>
        <v>0.17619804563785688</v>
      </c>
      <c r="F428" s="11">
        <v>0.81793099999999996</v>
      </c>
      <c r="G428" s="12">
        <v>0.83152599999999999</v>
      </c>
      <c r="H428" s="12">
        <v>2.7397540000000001E-2</v>
      </c>
      <c r="I428" s="20">
        <f>H428/G428</f>
        <v>3.2948506721377328E-2</v>
      </c>
    </row>
    <row r="429" spans="1:9" ht="15" customHeight="1" x14ac:dyDescent="0.25">
      <c r="A429" s="25" t="s">
        <v>74</v>
      </c>
      <c r="B429" s="10">
        <v>6.6812279999999999</v>
      </c>
      <c r="C429" s="13">
        <v>6.6572779999999998</v>
      </c>
      <c r="D429" s="13">
        <v>1.94262245</v>
      </c>
      <c r="E429" s="62">
        <f t="shared" si="32"/>
        <v>0.29180431551754338</v>
      </c>
      <c r="F429" s="11">
        <v>9.3472E-2</v>
      </c>
      <c r="G429" s="12">
        <v>0.117422</v>
      </c>
      <c r="H429" s="12">
        <v>1.5464729999999999E-2</v>
      </c>
      <c r="I429" s="20">
        <f>H429/G429</f>
        <v>0.13170215121527482</v>
      </c>
    </row>
    <row r="430" spans="1:9" ht="15" customHeight="1" x14ac:dyDescent="0.25">
      <c r="A430" s="25" t="s">
        <v>105</v>
      </c>
      <c r="B430" s="10">
        <v>166.27</v>
      </c>
      <c r="C430" s="13">
        <v>176.31798599999999</v>
      </c>
      <c r="D430" s="13">
        <v>58.897954490000004</v>
      </c>
      <c r="E430" s="62">
        <f t="shared" si="32"/>
        <v>0.33404393860306464</v>
      </c>
      <c r="F430" s="44">
        <v>14.1</v>
      </c>
      <c r="G430" s="45">
        <v>14.1</v>
      </c>
      <c r="H430" s="45">
        <v>0.17326526</v>
      </c>
      <c r="I430" s="20">
        <f>H430/G430</f>
        <v>1.2288316312056739E-2</v>
      </c>
    </row>
    <row r="431" spans="1:9" ht="15" customHeight="1" x14ac:dyDescent="0.25">
      <c r="A431" s="22" t="s">
        <v>232</v>
      </c>
      <c r="B431" s="10">
        <v>2.4315000000000002</v>
      </c>
      <c r="C431" s="13">
        <v>2.4315000000000002</v>
      </c>
      <c r="D431" s="13">
        <v>0.68191543999999993</v>
      </c>
      <c r="E431" s="62">
        <f t="shared" si="32"/>
        <v>0.28045052025498657</v>
      </c>
      <c r="F431" s="11" t="s">
        <v>20</v>
      </c>
      <c r="G431" s="12" t="s">
        <v>20</v>
      </c>
      <c r="H431" s="12" t="s">
        <v>20</v>
      </c>
      <c r="I431" s="20" t="s">
        <v>20</v>
      </c>
    </row>
    <row r="432" spans="1:9" x14ac:dyDescent="0.25">
      <c r="A432" s="2" t="s">
        <v>75</v>
      </c>
      <c r="B432" s="10">
        <v>25.402743999999998</v>
      </c>
      <c r="C432" s="13">
        <v>25.402743999999998</v>
      </c>
      <c r="D432" s="13">
        <v>2.62172106</v>
      </c>
      <c r="E432" s="62">
        <f t="shared" si="32"/>
        <v>0.10320621504511482</v>
      </c>
      <c r="F432" s="44">
        <v>3.482256</v>
      </c>
      <c r="G432" s="45">
        <v>3.482256</v>
      </c>
      <c r="H432" s="45">
        <v>0.33152056000000002</v>
      </c>
      <c r="I432" s="20">
        <f t="shared" ref="I432:I443" si="37">H432/G432</f>
        <v>9.5202811051226563E-2</v>
      </c>
    </row>
    <row r="433" spans="1:9" x14ac:dyDescent="0.25">
      <c r="A433" s="7" t="s">
        <v>76</v>
      </c>
      <c r="B433" s="10">
        <v>9.5028109999999995</v>
      </c>
      <c r="C433" s="13">
        <v>9.5028109999999995</v>
      </c>
      <c r="D433" s="13">
        <v>1.7298442299999999</v>
      </c>
      <c r="E433" s="62">
        <f t="shared" si="32"/>
        <v>0.18203500311644627</v>
      </c>
      <c r="F433" s="44">
        <v>5.7622059999999999</v>
      </c>
      <c r="G433" s="45">
        <v>5.7622059999999999</v>
      </c>
      <c r="H433" s="45">
        <v>0.89325895</v>
      </c>
      <c r="I433" s="20">
        <f t="shared" si="37"/>
        <v>0.1550203081944658</v>
      </c>
    </row>
    <row r="434" spans="1:9" x14ac:dyDescent="0.25">
      <c r="A434" s="2" t="s">
        <v>77</v>
      </c>
      <c r="B434" s="10">
        <v>66.904700000000005</v>
      </c>
      <c r="C434" s="13">
        <v>66.904700000000005</v>
      </c>
      <c r="D434" s="13">
        <v>2.9931221200000002</v>
      </c>
      <c r="E434" s="62">
        <f t="shared" si="32"/>
        <v>4.4737097991620914E-2</v>
      </c>
      <c r="F434" s="44">
        <v>7.4455</v>
      </c>
      <c r="G434" s="45">
        <v>7.4455</v>
      </c>
      <c r="H434" s="45">
        <v>0.46365705000000002</v>
      </c>
      <c r="I434" s="20">
        <f t="shared" si="37"/>
        <v>6.2273460479484254E-2</v>
      </c>
    </row>
    <row r="435" spans="1:9" x14ac:dyDescent="0.25">
      <c r="A435" s="2" t="s">
        <v>78</v>
      </c>
      <c r="B435" s="10">
        <v>264.96028999999999</v>
      </c>
      <c r="C435" s="13">
        <v>264.96028999999999</v>
      </c>
      <c r="D435" s="13">
        <v>69.925408629999993</v>
      </c>
      <c r="E435" s="62">
        <f t="shared" si="32"/>
        <v>0.26390901304493591</v>
      </c>
      <c r="F435" s="44">
        <v>21.7836</v>
      </c>
      <c r="G435" s="45">
        <v>21.7836</v>
      </c>
      <c r="H435" s="45">
        <v>2.1416258399999997</v>
      </c>
      <c r="I435" s="20">
        <f t="shared" si="37"/>
        <v>9.8313678179915154E-2</v>
      </c>
    </row>
    <row r="436" spans="1:9" x14ac:dyDescent="0.25">
      <c r="A436" s="2" t="s">
        <v>86</v>
      </c>
      <c r="B436" s="10">
        <v>101.69029999999999</v>
      </c>
      <c r="C436" s="13">
        <v>100.4273</v>
      </c>
      <c r="D436" s="13">
        <v>25.289946799999999</v>
      </c>
      <c r="E436" s="62">
        <f t="shared" si="32"/>
        <v>0.25182342649857159</v>
      </c>
      <c r="F436" s="44">
        <v>26.477699999999999</v>
      </c>
      <c r="G436" s="45">
        <v>27.7407</v>
      </c>
      <c r="H436" s="45">
        <v>0.12235066999999999</v>
      </c>
      <c r="I436" s="20">
        <f t="shared" si="37"/>
        <v>4.4105112704437878E-3</v>
      </c>
    </row>
    <row r="437" spans="1:9" x14ac:dyDescent="0.25">
      <c r="A437" s="2" t="s">
        <v>79</v>
      </c>
      <c r="B437" s="10">
        <v>0.53</v>
      </c>
      <c r="C437" s="13">
        <v>0.53</v>
      </c>
      <c r="D437" s="13">
        <v>0.12071461</v>
      </c>
      <c r="E437" s="62">
        <f t="shared" si="32"/>
        <v>0.22776341509433962</v>
      </c>
      <c r="F437" s="11">
        <v>0.2</v>
      </c>
      <c r="G437" s="12">
        <v>0.2</v>
      </c>
      <c r="H437" s="12">
        <v>0</v>
      </c>
      <c r="I437" s="20">
        <f t="shared" si="37"/>
        <v>0</v>
      </c>
    </row>
    <row r="438" spans="1:9" ht="15.75" thickBot="1" x14ac:dyDescent="0.3">
      <c r="A438" s="9" t="s">
        <v>80</v>
      </c>
      <c r="B438" s="52">
        <v>32.020899999999997</v>
      </c>
      <c r="C438" s="53">
        <v>32.020899999999997</v>
      </c>
      <c r="D438" s="53">
        <v>5.2281836200000003</v>
      </c>
      <c r="E438" s="64">
        <f>D438/C438</f>
        <v>0.16327409972861476</v>
      </c>
      <c r="F438" s="46">
        <v>8.6021000000000001</v>
      </c>
      <c r="G438" s="47">
        <v>8.6021000000000001</v>
      </c>
      <c r="H438" s="47">
        <v>6.10947555</v>
      </c>
      <c r="I438" s="33">
        <f t="shared" si="37"/>
        <v>0.71023070529289356</v>
      </c>
    </row>
    <row r="439" spans="1:9" ht="15.75" thickBot="1" x14ac:dyDescent="0.3">
      <c r="A439" s="37" t="s">
        <v>100</v>
      </c>
      <c r="B439" s="73">
        <f>SUM(B440:B445)</f>
        <v>971.87879199999998</v>
      </c>
      <c r="C439" s="74">
        <f>SUM(C440:C445)</f>
        <v>971.87879199999998</v>
      </c>
      <c r="D439" s="74">
        <f>SUM(D440:D445)</f>
        <v>220.16299653000002</v>
      </c>
      <c r="E439" s="75">
        <f>D439/C439</f>
        <v>0.22653338908335807</v>
      </c>
      <c r="F439" s="76">
        <f>SUM(F440:F445)</f>
        <v>3360.5404369999997</v>
      </c>
      <c r="G439" s="38">
        <f>SUM(G440:G445)</f>
        <v>3360.5404369999997</v>
      </c>
      <c r="H439" s="38">
        <f>SUM(H440:H445)</f>
        <v>1045.4063856</v>
      </c>
      <c r="I439" s="41">
        <f t="shared" si="37"/>
        <v>0.31108281694513651</v>
      </c>
    </row>
    <row r="440" spans="1:9" x14ac:dyDescent="0.25">
      <c r="A440" s="7" t="s">
        <v>87</v>
      </c>
      <c r="B440" s="54">
        <v>260.33783099999999</v>
      </c>
      <c r="C440" s="55">
        <v>260.33783099999999</v>
      </c>
      <c r="D440" s="55">
        <v>27.283221390000001</v>
      </c>
      <c r="E440" s="65">
        <f>D440/C440</f>
        <v>0.10479929591946244</v>
      </c>
      <c r="F440" s="42">
        <v>229.974842</v>
      </c>
      <c r="G440" s="43">
        <v>229.974842</v>
      </c>
      <c r="H440" s="43">
        <v>39.475162709999999</v>
      </c>
      <c r="I440" s="30">
        <f t="shared" si="37"/>
        <v>0.17164991773317537</v>
      </c>
    </row>
    <row r="441" spans="1:9" x14ac:dyDescent="0.25">
      <c r="A441" s="2" t="s">
        <v>88</v>
      </c>
      <c r="B441" s="10">
        <v>333.76650000000001</v>
      </c>
      <c r="C441" s="13">
        <v>333.76650000000001</v>
      </c>
      <c r="D441" s="13">
        <v>86.843382000000005</v>
      </c>
      <c r="E441" s="62">
        <f>D441/C441</f>
        <v>0.26019202646161316</v>
      </c>
      <c r="F441" s="44">
        <v>1102.0624</v>
      </c>
      <c r="G441" s="45">
        <v>1102.0624</v>
      </c>
      <c r="H441" s="45">
        <v>392.67919999999998</v>
      </c>
      <c r="I441" s="20">
        <f t="shared" si="37"/>
        <v>0.35631303635801381</v>
      </c>
    </row>
    <row r="442" spans="1:9" x14ac:dyDescent="0.25">
      <c r="A442" s="2" t="s">
        <v>89</v>
      </c>
      <c r="B442" s="10">
        <v>206.84880000000001</v>
      </c>
      <c r="C442" s="13">
        <v>206.84880000000001</v>
      </c>
      <c r="D442" s="13">
        <v>80.882203000000004</v>
      </c>
      <c r="E442" s="62">
        <f>D442/C442</f>
        <v>0.3910208954560046</v>
      </c>
      <c r="F442" s="44">
        <v>559.81719999999996</v>
      </c>
      <c r="G442" s="45">
        <v>559.81719999999996</v>
      </c>
      <c r="H442" s="45">
        <v>268.74059999999997</v>
      </c>
      <c r="I442" s="20">
        <f t="shared" si="37"/>
        <v>0.48005063081305827</v>
      </c>
    </row>
    <row r="443" spans="1:9" ht="17.25" x14ac:dyDescent="0.25">
      <c r="A443" s="2" t="s">
        <v>108</v>
      </c>
      <c r="B443" s="11" t="s">
        <v>20</v>
      </c>
      <c r="C443" s="12" t="s">
        <v>20</v>
      </c>
      <c r="D443" s="12" t="s">
        <v>20</v>
      </c>
      <c r="E443" s="62" t="s">
        <v>20</v>
      </c>
      <c r="F443" s="44">
        <v>1301.947776</v>
      </c>
      <c r="G443" s="45">
        <v>1301.947776</v>
      </c>
      <c r="H443" s="67">
        <v>310.26467367999999</v>
      </c>
      <c r="I443" s="20">
        <f t="shared" si="37"/>
        <v>0.23830807917137223</v>
      </c>
    </row>
    <row r="444" spans="1:9" x14ac:dyDescent="0.25">
      <c r="A444" s="2" t="s">
        <v>90</v>
      </c>
      <c r="B444" s="11">
        <v>2.9946999999999999</v>
      </c>
      <c r="C444" s="12">
        <v>2.9946999999999999</v>
      </c>
      <c r="D444" s="12">
        <v>0.48612995000000003</v>
      </c>
      <c r="E444" s="62">
        <f>D444/C444</f>
        <v>0.16233009984305607</v>
      </c>
      <c r="F444" s="68" t="s">
        <v>20</v>
      </c>
      <c r="G444" s="69" t="s">
        <v>20</v>
      </c>
      <c r="H444" s="69" t="s">
        <v>20</v>
      </c>
      <c r="I444" s="20" t="s">
        <v>20</v>
      </c>
    </row>
    <row r="445" spans="1:9" ht="15.75" thickBot="1" x14ac:dyDescent="0.3">
      <c r="A445" s="9" t="s">
        <v>91</v>
      </c>
      <c r="B445" s="52">
        <v>167.930961</v>
      </c>
      <c r="C445" s="53">
        <v>167.930961</v>
      </c>
      <c r="D445" s="53">
        <v>24.668060190000002</v>
      </c>
      <c r="E445" s="64">
        <f>D445/C445</f>
        <v>0.14689405719532567</v>
      </c>
      <c r="F445" s="46">
        <v>166.73821899999999</v>
      </c>
      <c r="G445" s="47">
        <v>166.73821899999999</v>
      </c>
      <c r="H445" s="47">
        <v>34.246749210000004</v>
      </c>
      <c r="I445" s="31">
        <f>H445/G445</f>
        <v>0.2053923174626209</v>
      </c>
    </row>
    <row r="446" spans="1:9" x14ac:dyDescent="0.25">
      <c r="A446" s="154" t="s">
        <v>213</v>
      </c>
      <c r="B446" s="154"/>
      <c r="C446" s="154"/>
      <c r="D446" s="154"/>
      <c r="E446" s="183" t="s">
        <v>214</v>
      </c>
      <c r="F446" s="183"/>
      <c r="G446" s="183"/>
      <c r="H446" s="183"/>
      <c r="I446" s="183"/>
    </row>
    <row r="447" spans="1:9" x14ac:dyDescent="0.25">
      <c r="A447" s="184" t="s">
        <v>215</v>
      </c>
      <c r="B447" s="185"/>
      <c r="C447" s="185"/>
      <c r="D447" s="185"/>
      <c r="E447" s="185"/>
      <c r="F447" s="185"/>
      <c r="G447" s="185"/>
      <c r="H447" s="185"/>
      <c r="I447" s="185"/>
    </row>
    <row r="448" spans="1:9" x14ac:dyDescent="0.25">
      <c r="A448" s="186"/>
      <c r="B448" s="186"/>
      <c r="C448" s="186"/>
      <c r="D448" s="186"/>
      <c r="E448" s="186"/>
      <c r="F448" s="186"/>
      <c r="G448" s="186"/>
      <c r="H448" s="186"/>
      <c r="I448" s="186"/>
    </row>
    <row r="449" spans="1:9" x14ac:dyDescent="0.25">
      <c r="A449" s="181" t="s">
        <v>95</v>
      </c>
      <c r="B449" s="181"/>
      <c r="C449" s="181"/>
      <c r="D449" s="181"/>
      <c r="E449" s="181"/>
      <c r="F449" s="181"/>
      <c r="G449" s="181"/>
      <c r="H449" s="181"/>
      <c r="I449" s="181"/>
    </row>
    <row r="450" spans="1:9" x14ac:dyDescent="0.25">
      <c r="A450" s="187" t="s">
        <v>106</v>
      </c>
      <c r="B450" s="187"/>
      <c r="C450" s="187"/>
      <c r="D450" s="187"/>
      <c r="E450" s="187"/>
      <c r="F450" s="187"/>
      <c r="G450" s="187"/>
      <c r="H450" s="187"/>
      <c r="I450" s="187"/>
    </row>
    <row r="451" spans="1:9" x14ac:dyDescent="0.25">
      <c r="A451" s="181" t="s">
        <v>229</v>
      </c>
      <c r="B451" s="181"/>
      <c r="C451" s="181"/>
      <c r="D451" s="181"/>
      <c r="E451" s="181"/>
      <c r="F451" s="181"/>
      <c r="G451" s="181"/>
      <c r="H451" s="181"/>
      <c r="I451" s="181"/>
    </row>
    <row r="452" spans="1:9" x14ac:dyDescent="0.25">
      <c r="A452" s="182" t="s">
        <v>107</v>
      </c>
      <c r="B452" s="182"/>
      <c r="C452" s="182"/>
      <c r="D452" s="182"/>
      <c r="E452" s="182"/>
      <c r="F452" s="182"/>
      <c r="G452" s="182"/>
      <c r="H452" s="182"/>
      <c r="I452" s="182"/>
    </row>
    <row r="453" spans="1:9" x14ac:dyDescent="0.25">
      <c r="A453" s="196" t="s">
        <v>0</v>
      </c>
      <c r="B453" s="196"/>
      <c r="C453" s="196"/>
      <c r="D453" s="196"/>
      <c r="E453" s="196"/>
      <c r="F453" s="196"/>
      <c r="G453" s="196"/>
      <c r="H453" s="196"/>
      <c r="I453" s="196"/>
    </row>
    <row r="454" spans="1:9" x14ac:dyDescent="0.25">
      <c r="A454" s="196" t="s">
        <v>1</v>
      </c>
      <c r="B454" s="196"/>
      <c r="C454" s="196"/>
      <c r="D454" s="196"/>
      <c r="E454" s="196"/>
      <c r="F454" s="196"/>
      <c r="G454" s="196"/>
      <c r="H454" s="196"/>
      <c r="I454" s="196"/>
    </row>
    <row r="455" spans="1:9" x14ac:dyDescent="0.25">
      <c r="A455" s="188" t="s">
        <v>212</v>
      </c>
      <c r="B455" s="188"/>
      <c r="C455" s="188"/>
      <c r="D455" s="188"/>
      <c r="E455" s="188"/>
      <c r="F455" s="188"/>
      <c r="G455" s="188"/>
      <c r="H455" s="188"/>
      <c r="I455" s="188"/>
    </row>
    <row r="456" spans="1:9" x14ac:dyDescent="0.25">
      <c r="A456" s="188" t="s">
        <v>96</v>
      </c>
      <c r="B456" s="188"/>
      <c r="C456" s="188"/>
      <c r="D456" s="188"/>
      <c r="E456" s="188"/>
      <c r="F456" s="188"/>
      <c r="G456" s="188"/>
      <c r="H456" s="188"/>
      <c r="I456" s="188"/>
    </row>
    <row r="457" spans="1:9" x14ac:dyDescent="0.25">
      <c r="A457" s="188" t="s">
        <v>2</v>
      </c>
      <c r="B457" s="188"/>
      <c r="C457" s="188"/>
      <c r="D457" s="188"/>
      <c r="E457" s="188"/>
      <c r="F457" s="188"/>
      <c r="G457" s="188"/>
      <c r="H457" s="188"/>
      <c r="I457" s="188"/>
    </row>
    <row r="458" spans="1:9" x14ac:dyDescent="0.25">
      <c r="A458" s="188" t="s">
        <v>230</v>
      </c>
      <c r="B458" s="188"/>
      <c r="C458" s="188"/>
      <c r="D458" s="188"/>
      <c r="E458" s="188"/>
      <c r="F458" s="188"/>
      <c r="G458" s="188"/>
      <c r="H458" s="188"/>
      <c r="I458" s="188"/>
    </row>
    <row r="459" spans="1:9" ht="15.75" thickBot="1" x14ac:dyDescent="0.3">
      <c r="A459" s="189" t="s">
        <v>3</v>
      </c>
      <c r="B459" s="189"/>
      <c r="C459" s="189"/>
      <c r="D459" s="189"/>
      <c r="E459" s="189"/>
      <c r="F459" s="189"/>
      <c r="G459" s="189"/>
      <c r="H459" s="189"/>
      <c r="I459" s="189"/>
    </row>
    <row r="460" spans="1:9" x14ac:dyDescent="0.25">
      <c r="A460" s="190" t="s">
        <v>4</v>
      </c>
      <c r="B460" s="192" t="s">
        <v>5</v>
      </c>
      <c r="C460" s="193"/>
      <c r="D460" s="193"/>
      <c r="E460" s="194"/>
      <c r="F460" s="192" t="s">
        <v>6</v>
      </c>
      <c r="G460" s="193"/>
      <c r="H460" s="193"/>
      <c r="I460" s="195"/>
    </row>
    <row r="461" spans="1:9" ht="30.75" thickBot="1" x14ac:dyDescent="0.3">
      <c r="A461" s="191"/>
      <c r="B461" s="172" t="s">
        <v>7</v>
      </c>
      <c r="C461" s="173" t="s">
        <v>8</v>
      </c>
      <c r="D461" s="173" t="s">
        <v>217</v>
      </c>
      <c r="E461" s="174" t="s">
        <v>10</v>
      </c>
      <c r="F461" s="175" t="s">
        <v>7</v>
      </c>
      <c r="G461" s="173" t="s">
        <v>8</v>
      </c>
      <c r="H461" s="173" t="s">
        <v>216</v>
      </c>
      <c r="I461" s="176" t="s">
        <v>10</v>
      </c>
    </row>
    <row r="462" spans="1:9" ht="15.75" thickBot="1" x14ac:dyDescent="0.3">
      <c r="A462" s="77" t="s">
        <v>98</v>
      </c>
      <c r="B462" s="26">
        <f>B463+B552</f>
        <v>14672.920396000001</v>
      </c>
      <c r="C462" s="27">
        <f>C463+C552</f>
        <v>14659.216267000002</v>
      </c>
      <c r="D462" s="27">
        <f>D463+D552</f>
        <v>5740.5216842400005</v>
      </c>
      <c r="E462" s="58">
        <f>D462/C462</f>
        <v>0.39159813046504666</v>
      </c>
      <c r="F462" s="26">
        <f>F463+F552</f>
        <v>8996.3504290000001</v>
      </c>
      <c r="G462" s="27">
        <f>G463+G552</f>
        <v>9034.248834</v>
      </c>
      <c r="H462" s="27">
        <f>H463+H552</f>
        <v>3095.1952997499993</v>
      </c>
      <c r="I462" s="28">
        <f>H462/G462</f>
        <v>0.34260682394549147</v>
      </c>
    </row>
    <row r="463" spans="1:9" ht="15.75" thickBot="1" x14ac:dyDescent="0.3">
      <c r="A463" s="78" t="s">
        <v>11</v>
      </c>
      <c r="B463" s="39">
        <f>B464+B493</f>
        <v>13701.041604000002</v>
      </c>
      <c r="C463" s="40">
        <f>C464+C493</f>
        <v>13687.337475000002</v>
      </c>
      <c r="D463" s="40">
        <f>D464+D493</f>
        <v>5472.90905776</v>
      </c>
      <c r="E463" s="59">
        <f>D463/C463</f>
        <v>0.39985198492813512</v>
      </c>
      <c r="F463" s="39">
        <f>F464+F493</f>
        <v>5635.8099920000004</v>
      </c>
      <c r="G463" s="40">
        <f>G464+G493</f>
        <v>5673.7083970000003</v>
      </c>
      <c r="H463" s="40">
        <f>H464+H493</f>
        <v>1824.8092864899995</v>
      </c>
      <c r="I463" s="41">
        <f>H463/G463</f>
        <v>0.32162549761191039</v>
      </c>
    </row>
    <row r="464" spans="1:9" ht="15.75" thickBot="1" x14ac:dyDescent="0.3">
      <c r="A464" s="79" t="s">
        <v>12</v>
      </c>
      <c r="B464" s="18">
        <f>SUM(B465:B492)</f>
        <v>7884.8311790000025</v>
      </c>
      <c r="C464" s="19">
        <f>SUM(C465:C492)</f>
        <v>7855.3625810000012</v>
      </c>
      <c r="D464" s="19">
        <f>SUM(D465:D492)</f>
        <v>3539.91741839</v>
      </c>
      <c r="E464" s="60">
        <f>D464/C464</f>
        <v>0.45063704977184671</v>
      </c>
      <c r="F464" s="18">
        <f>SUM(F465:F492)</f>
        <v>3227.6491410000003</v>
      </c>
      <c r="G464" s="19">
        <f>SUM(G465:G492)</f>
        <v>3267.9772060000005</v>
      </c>
      <c r="H464" s="19">
        <f>SUM(H465:H492)</f>
        <v>1429.4309674599999</v>
      </c>
      <c r="I464" s="29">
        <f>H464/G464</f>
        <v>0.43740542768644991</v>
      </c>
    </row>
    <row r="465" spans="1:9" x14ac:dyDescent="0.25">
      <c r="A465" s="1" t="s">
        <v>13</v>
      </c>
      <c r="B465" s="48">
        <v>33.616399999999999</v>
      </c>
      <c r="C465" s="49">
        <v>33.562331999999998</v>
      </c>
      <c r="D465" s="49">
        <v>12.286552009999999</v>
      </c>
      <c r="E465" s="61">
        <f>D465/C465</f>
        <v>0.36608159438980581</v>
      </c>
      <c r="F465" s="42">
        <v>35.9876</v>
      </c>
      <c r="G465" s="43">
        <v>36.041668000000001</v>
      </c>
      <c r="H465" s="43">
        <v>8.9374483199999997</v>
      </c>
      <c r="I465" s="30">
        <f>H465/G465</f>
        <v>0.24797543554310525</v>
      </c>
    </row>
    <row r="466" spans="1:9" x14ac:dyDescent="0.25">
      <c r="A466" s="2" t="s">
        <v>14</v>
      </c>
      <c r="B466" s="10">
        <v>104.1498</v>
      </c>
      <c r="C466" s="13">
        <v>107.6498</v>
      </c>
      <c r="D466" s="13">
        <v>34.751212100000004</v>
      </c>
      <c r="E466" s="62">
        <f>D466/C466</f>
        <v>0.32281724722201066</v>
      </c>
      <c r="F466" s="44">
        <v>19.126000000000001</v>
      </c>
      <c r="G466" s="45">
        <v>19.126000000000001</v>
      </c>
      <c r="H466" s="45">
        <v>4.8302950599999992</v>
      </c>
      <c r="I466" s="20">
        <f>H466/G466</f>
        <v>0.25255124228798487</v>
      </c>
    </row>
    <row r="467" spans="1:9" x14ac:dyDescent="0.25">
      <c r="A467" s="2" t="s">
        <v>15</v>
      </c>
      <c r="B467" s="10">
        <v>35.848700000000001</v>
      </c>
      <c r="C467" s="13">
        <v>36.752226</v>
      </c>
      <c r="D467" s="13">
        <v>12.273478900000001</v>
      </c>
      <c r="E467" s="62">
        <f t="shared" ref="E467:E483" si="38">D467/C467</f>
        <v>0.33395198701705853</v>
      </c>
      <c r="F467" s="44">
        <v>2.18045</v>
      </c>
      <c r="G467" s="45">
        <v>2.2469239999999999</v>
      </c>
      <c r="H467" s="45">
        <v>1.4808485900000001</v>
      </c>
      <c r="I467" s="20">
        <f t="shared" ref="I467:I475" si="39">H467/G467</f>
        <v>0.6590559315757899</v>
      </c>
    </row>
    <row r="468" spans="1:9" x14ac:dyDescent="0.25">
      <c r="A468" s="2" t="s">
        <v>16</v>
      </c>
      <c r="B468" s="10">
        <v>104.298242</v>
      </c>
      <c r="C468" s="13">
        <v>103.868371</v>
      </c>
      <c r="D468" s="13">
        <v>36.347846830000002</v>
      </c>
      <c r="E468" s="62">
        <f t="shared" si="38"/>
        <v>0.34994143529987587</v>
      </c>
      <c r="F468" s="44">
        <v>3.9833259999999999</v>
      </c>
      <c r="G468" s="45">
        <v>4.4131970000000003</v>
      </c>
      <c r="H468" s="45">
        <v>1.6979621499999999</v>
      </c>
      <c r="I468" s="20">
        <f t="shared" si="39"/>
        <v>0.38474651142924277</v>
      </c>
    </row>
    <row r="469" spans="1:9" x14ac:dyDescent="0.25">
      <c r="A469" s="3" t="s">
        <v>81</v>
      </c>
      <c r="B469" s="10">
        <v>5.3787000000000003</v>
      </c>
      <c r="C469" s="13">
        <v>5.4524999999999997</v>
      </c>
      <c r="D469" s="13">
        <v>1.68465051</v>
      </c>
      <c r="E469" s="62">
        <f t="shared" si="38"/>
        <v>0.30896845667125172</v>
      </c>
      <c r="F469" s="44">
        <v>0.40658300000000003</v>
      </c>
      <c r="G469" s="45">
        <v>0.40678300000000001</v>
      </c>
      <c r="H469" s="45">
        <v>8.8020269999999998E-2</v>
      </c>
      <c r="I469" s="20">
        <f t="shared" si="39"/>
        <v>0.21638138761944328</v>
      </c>
    </row>
    <row r="470" spans="1:9" x14ac:dyDescent="0.25">
      <c r="A470" s="4" t="s">
        <v>17</v>
      </c>
      <c r="B470" s="10">
        <v>64.263900000000007</v>
      </c>
      <c r="C470" s="13">
        <v>64.259037000000006</v>
      </c>
      <c r="D470" s="13">
        <v>22.269070679999999</v>
      </c>
      <c r="E470" s="62">
        <f t="shared" si="38"/>
        <v>0.34655157810721621</v>
      </c>
      <c r="F470" s="44">
        <v>95.638023000000004</v>
      </c>
      <c r="G470" s="45">
        <v>92.327896999999993</v>
      </c>
      <c r="H470" s="45">
        <v>65.673441409999995</v>
      </c>
      <c r="I470" s="20">
        <f t="shared" si="39"/>
        <v>0.71130658819186576</v>
      </c>
    </row>
    <row r="471" spans="1:9" x14ac:dyDescent="0.25">
      <c r="A471" s="4" t="s">
        <v>82</v>
      </c>
      <c r="B471" s="10">
        <v>30.123702000000002</v>
      </c>
      <c r="C471" s="13">
        <v>29.747156</v>
      </c>
      <c r="D471" s="13">
        <v>11.300811919999999</v>
      </c>
      <c r="E471" s="62">
        <f t="shared" si="38"/>
        <v>0.37989554093843453</v>
      </c>
      <c r="F471" s="44">
        <v>255.60611800000001</v>
      </c>
      <c r="G471" s="45">
        <v>256.16103900000002</v>
      </c>
      <c r="H471" s="45">
        <v>132.09724628000001</v>
      </c>
      <c r="I471" s="20">
        <f t="shared" si="39"/>
        <v>0.51568047504679271</v>
      </c>
    </row>
    <row r="472" spans="1:9" x14ac:dyDescent="0.25">
      <c r="A472" s="2" t="s">
        <v>92</v>
      </c>
      <c r="B472" s="10">
        <v>592.73314800000003</v>
      </c>
      <c r="C472" s="13">
        <v>593.44497200000001</v>
      </c>
      <c r="D472" s="13">
        <v>176.43074124</v>
      </c>
      <c r="E472" s="62">
        <f t="shared" si="38"/>
        <v>0.29729924350930387</v>
      </c>
      <c r="F472" s="44">
        <v>190.01551599999999</v>
      </c>
      <c r="G472" s="45">
        <v>150.18833000000001</v>
      </c>
      <c r="H472" s="45">
        <v>49.245015639999998</v>
      </c>
      <c r="I472" s="20">
        <f t="shared" si="39"/>
        <v>0.32788842941392315</v>
      </c>
    </row>
    <row r="473" spans="1:9" ht="17.25" x14ac:dyDescent="0.25">
      <c r="A473" s="4" t="s">
        <v>93</v>
      </c>
      <c r="B473" s="10">
        <v>1394.2363620000001</v>
      </c>
      <c r="C473" s="13">
        <v>1394.2363620000001</v>
      </c>
      <c r="D473" s="13">
        <v>550.64174166999999</v>
      </c>
      <c r="E473" s="62">
        <f t="shared" si="38"/>
        <v>0.39494145804669523</v>
      </c>
      <c r="F473" s="44">
        <v>229.03788900000001</v>
      </c>
      <c r="G473" s="45">
        <v>234.40109200000001</v>
      </c>
      <c r="H473" s="45">
        <v>104.21877564</v>
      </c>
      <c r="I473" s="20">
        <f t="shared" si="39"/>
        <v>0.44461727866011819</v>
      </c>
    </row>
    <row r="474" spans="1:9" x14ac:dyDescent="0.25">
      <c r="A474" s="5" t="s">
        <v>18</v>
      </c>
      <c r="B474" s="10">
        <v>3.2172580000000002</v>
      </c>
      <c r="C474" s="13">
        <v>3.1530719999999999</v>
      </c>
      <c r="D474" s="13">
        <v>1.1752771499999999</v>
      </c>
      <c r="E474" s="62">
        <f t="shared" si="38"/>
        <v>0.37274034655726224</v>
      </c>
      <c r="F474" s="44">
        <v>0.1048</v>
      </c>
      <c r="G474" s="45">
        <v>0.168986</v>
      </c>
      <c r="H474" s="45">
        <v>9.1457270000000007E-2</v>
      </c>
      <c r="I474" s="20">
        <f t="shared" si="39"/>
        <v>0.54121211224598498</v>
      </c>
    </row>
    <row r="475" spans="1:9" x14ac:dyDescent="0.25">
      <c r="A475" s="5" t="s">
        <v>19</v>
      </c>
      <c r="B475" s="10">
        <v>7.0593979999999998</v>
      </c>
      <c r="C475" s="13">
        <v>6.938358</v>
      </c>
      <c r="D475" s="13">
        <v>2.77699944</v>
      </c>
      <c r="E475" s="62">
        <f t="shared" si="38"/>
        <v>0.40023870777495196</v>
      </c>
      <c r="F475" s="11">
        <v>0.135494</v>
      </c>
      <c r="G475" s="12">
        <v>0.25653399999999998</v>
      </c>
      <c r="H475" s="12">
        <v>5.7864370000000005E-2</v>
      </c>
      <c r="I475" s="20">
        <f t="shared" si="39"/>
        <v>0.22556218668870406</v>
      </c>
    </row>
    <row r="476" spans="1:9" x14ac:dyDescent="0.25">
      <c r="A476" s="2" t="s">
        <v>21</v>
      </c>
      <c r="B476" s="10">
        <v>115.891339</v>
      </c>
      <c r="C476" s="13">
        <v>118.901487</v>
      </c>
      <c r="D476" s="13">
        <v>46.286594729999997</v>
      </c>
      <c r="E476" s="62">
        <f t="shared" si="38"/>
        <v>0.38928524695406036</v>
      </c>
      <c r="F476" s="44">
        <v>31.302230999999999</v>
      </c>
      <c r="G476" s="45">
        <v>31.60258</v>
      </c>
      <c r="H476" s="45">
        <v>12.06522215</v>
      </c>
      <c r="I476" s="20">
        <f>H476/G476</f>
        <v>0.38177965691408738</v>
      </c>
    </row>
    <row r="477" spans="1:9" x14ac:dyDescent="0.25">
      <c r="A477" s="2" t="s">
        <v>22</v>
      </c>
      <c r="B477" s="10">
        <v>36.215899999999998</v>
      </c>
      <c r="C477" s="13">
        <v>36.218265000000002</v>
      </c>
      <c r="D477" s="13">
        <v>12.86464174</v>
      </c>
      <c r="E477" s="62">
        <f t="shared" si="38"/>
        <v>0.355197625838786</v>
      </c>
      <c r="F477" s="44">
        <v>1066.1043999999999</v>
      </c>
      <c r="G477" s="45">
        <v>1074.0694880000001</v>
      </c>
      <c r="H477" s="45">
        <v>416.07580164999996</v>
      </c>
      <c r="I477" s="20">
        <f>H477/G477</f>
        <v>0.38738257282102395</v>
      </c>
    </row>
    <row r="478" spans="1:9" x14ac:dyDescent="0.25">
      <c r="A478" s="5" t="s">
        <v>23</v>
      </c>
      <c r="B478" s="10">
        <v>162.929721</v>
      </c>
      <c r="C478" s="13">
        <v>163.76472100000001</v>
      </c>
      <c r="D478" s="13">
        <v>65.424117409999994</v>
      </c>
      <c r="E478" s="62">
        <f t="shared" si="38"/>
        <v>0.39950068006405354</v>
      </c>
      <c r="F478" s="44">
        <v>20.74945</v>
      </c>
      <c r="G478" s="45">
        <v>20.74945</v>
      </c>
      <c r="H478" s="45">
        <v>2.5812262599999998</v>
      </c>
      <c r="I478" s="20">
        <f>H478/G478</f>
        <v>0.12439974360766189</v>
      </c>
    </row>
    <row r="479" spans="1:9" x14ac:dyDescent="0.25">
      <c r="A479" s="5" t="s">
        <v>24</v>
      </c>
      <c r="B479" s="10">
        <v>37.025199999999998</v>
      </c>
      <c r="C479" s="13">
        <v>37.085006</v>
      </c>
      <c r="D479" s="13">
        <v>13.982234570000001</v>
      </c>
      <c r="E479" s="62">
        <f t="shared" si="38"/>
        <v>0.37703201585028734</v>
      </c>
      <c r="F479" s="11" t="s">
        <v>20</v>
      </c>
      <c r="G479" s="12" t="s">
        <v>20</v>
      </c>
      <c r="H479" s="12" t="s">
        <v>20</v>
      </c>
      <c r="I479" s="20" t="s">
        <v>20</v>
      </c>
    </row>
    <row r="480" spans="1:9" x14ac:dyDescent="0.25">
      <c r="A480" s="2" t="s">
        <v>25</v>
      </c>
      <c r="B480" s="10">
        <v>242.34583900000001</v>
      </c>
      <c r="C480" s="13">
        <v>240.28405799999999</v>
      </c>
      <c r="D480" s="13">
        <v>88.407154250000005</v>
      </c>
      <c r="E480" s="62">
        <f t="shared" si="38"/>
        <v>0.36792767271310195</v>
      </c>
      <c r="F480" s="44">
        <v>485.67582700000003</v>
      </c>
      <c r="G480" s="45">
        <v>548.53020800000002</v>
      </c>
      <c r="H480" s="45">
        <v>283.56277739000001</v>
      </c>
      <c r="I480" s="20">
        <f>H480/G480</f>
        <v>0.51695015744693495</v>
      </c>
    </row>
    <row r="481" spans="1:9" x14ac:dyDescent="0.25">
      <c r="A481" s="5" t="s">
        <v>26</v>
      </c>
      <c r="B481" s="10">
        <v>6.4889950000000001</v>
      </c>
      <c r="C481" s="13">
        <v>6.4889950000000001</v>
      </c>
      <c r="D481" s="13">
        <v>2.58222686</v>
      </c>
      <c r="E481" s="62">
        <f t="shared" si="38"/>
        <v>0.39793941280583511</v>
      </c>
      <c r="F481" s="11">
        <v>0.29299999999999998</v>
      </c>
      <c r="G481" s="12">
        <v>0.29299999999999998</v>
      </c>
      <c r="H481" s="12">
        <v>4.7772179999999997E-2</v>
      </c>
      <c r="I481" s="20">
        <f>H481/G481</f>
        <v>0.16304498293515357</v>
      </c>
    </row>
    <row r="482" spans="1:9" x14ac:dyDescent="0.25">
      <c r="A482" s="5" t="s">
        <v>27</v>
      </c>
      <c r="B482" s="10">
        <v>158.12106600000001</v>
      </c>
      <c r="C482" s="13">
        <v>158.046066</v>
      </c>
      <c r="D482" s="13">
        <v>60.108646380000003</v>
      </c>
      <c r="E482" s="62">
        <f t="shared" si="38"/>
        <v>0.38032358477053141</v>
      </c>
      <c r="F482" s="44">
        <v>18.455352000000001</v>
      </c>
      <c r="G482" s="45">
        <v>18.455352000000001</v>
      </c>
      <c r="H482" s="45">
        <v>4.5441616700000003</v>
      </c>
      <c r="I482" s="20">
        <f t="shared" ref="I482:I486" si="40">H482/G482</f>
        <v>0.24622460032190119</v>
      </c>
    </row>
    <row r="483" spans="1:9" x14ac:dyDescent="0.25">
      <c r="A483" s="2" t="s">
        <v>28</v>
      </c>
      <c r="B483" s="10">
        <v>63.871867999999999</v>
      </c>
      <c r="C483" s="13">
        <v>63.260465000000003</v>
      </c>
      <c r="D483" s="13">
        <v>18.705483149999999</v>
      </c>
      <c r="E483" s="62">
        <f t="shared" si="38"/>
        <v>0.29568994078687216</v>
      </c>
      <c r="F483" s="44">
        <v>2.1659999999999999</v>
      </c>
      <c r="G483" s="45">
        <v>3.004162</v>
      </c>
      <c r="H483" s="45">
        <v>2.4359935499999996</v>
      </c>
      <c r="I483" s="20">
        <f t="shared" si="40"/>
        <v>0.81087289899812309</v>
      </c>
    </row>
    <row r="484" spans="1:9" x14ac:dyDescent="0.25">
      <c r="A484" s="2" t="s">
        <v>29</v>
      </c>
      <c r="B484" s="10">
        <v>1164.6968999999999</v>
      </c>
      <c r="C484" s="13">
        <v>1163.547055</v>
      </c>
      <c r="D484" s="13">
        <v>461.45730277999996</v>
      </c>
      <c r="E484" s="62">
        <f>D484/C484</f>
        <v>0.39659530811153998</v>
      </c>
      <c r="F484" s="44">
        <v>376.83350000000002</v>
      </c>
      <c r="G484" s="45">
        <v>381.56499600000001</v>
      </c>
      <c r="H484" s="45">
        <v>149.55122284999999</v>
      </c>
      <c r="I484" s="20">
        <f t="shared" si="40"/>
        <v>0.39194167289391502</v>
      </c>
    </row>
    <row r="485" spans="1:9" x14ac:dyDescent="0.25">
      <c r="A485" s="2" t="s">
        <v>30</v>
      </c>
      <c r="B485" s="10">
        <v>760.41640400000006</v>
      </c>
      <c r="C485" s="13">
        <v>759.89104499999996</v>
      </c>
      <c r="D485" s="13">
        <v>295.84186113999999</v>
      </c>
      <c r="E485" s="62">
        <f t="shared" ref="E485:E491" si="41">D485/C485</f>
        <v>0.38932142059918606</v>
      </c>
      <c r="F485" s="44">
        <v>44.613967000000002</v>
      </c>
      <c r="G485" s="45">
        <v>48.608353000000001</v>
      </c>
      <c r="H485" s="45">
        <v>28.317891190000001</v>
      </c>
      <c r="I485" s="20">
        <f t="shared" si="40"/>
        <v>0.58257253007523213</v>
      </c>
    </row>
    <row r="486" spans="1:9" ht="17.25" x14ac:dyDescent="0.25">
      <c r="A486" s="4" t="s">
        <v>94</v>
      </c>
      <c r="B486" s="10">
        <v>40.099949000000002</v>
      </c>
      <c r="C486" s="13">
        <v>40.399062000000001</v>
      </c>
      <c r="D486" s="13">
        <v>13.97978327</v>
      </c>
      <c r="E486" s="62">
        <f t="shared" si="41"/>
        <v>0.34604227370427559</v>
      </c>
      <c r="F486" s="44">
        <v>5.2686339999999996</v>
      </c>
      <c r="G486" s="45">
        <v>5.6635600000000004</v>
      </c>
      <c r="H486" s="45">
        <v>1.33793264</v>
      </c>
      <c r="I486" s="20">
        <f t="shared" si="40"/>
        <v>0.23623527251410772</v>
      </c>
    </row>
    <row r="487" spans="1:9" x14ac:dyDescent="0.25">
      <c r="A487" s="4" t="s">
        <v>218</v>
      </c>
      <c r="B487" s="10">
        <v>2.2999999999999998</v>
      </c>
      <c r="C487" s="13">
        <v>2.2999999999999998</v>
      </c>
      <c r="D487" s="13">
        <v>0</v>
      </c>
      <c r="E487" s="62">
        <f t="shared" si="41"/>
        <v>0</v>
      </c>
      <c r="F487" s="68" t="s">
        <v>20</v>
      </c>
      <c r="G487" s="69" t="s">
        <v>20</v>
      </c>
      <c r="H487" s="69" t="s">
        <v>20</v>
      </c>
      <c r="I487" s="20" t="s">
        <v>20</v>
      </c>
    </row>
    <row r="488" spans="1:9" x14ac:dyDescent="0.25">
      <c r="A488" s="2" t="s">
        <v>31</v>
      </c>
      <c r="B488" s="10">
        <v>3.218744</v>
      </c>
      <c r="C488" s="13">
        <v>3.218744</v>
      </c>
      <c r="D488" s="13">
        <v>1.1418603300000001</v>
      </c>
      <c r="E488" s="62">
        <f t="shared" si="41"/>
        <v>0.35475338517135879</v>
      </c>
      <c r="F488" s="11" t="s">
        <v>20</v>
      </c>
      <c r="G488" s="12" t="s">
        <v>20</v>
      </c>
      <c r="H488" s="12" t="s">
        <v>20</v>
      </c>
      <c r="I488" s="20" t="s">
        <v>20</v>
      </c>
    </row>
    <row r="489" spans="1:9" x14ac:dyDescent="0.25">
      <c r="A489" s="5" t="s">
        <v>32</v>
      </c>
      <c r="B489" s="10">
        <v>3.716996</v>
      </c>
      <c r="C489" s="13">
        <v>3.6919960000000001</v>
      </c>
      <c r="D489" s="13">
        <v>1.41034832</v>
      </c>
      <c r="E489" s="62">
        <f t="shared" si="41"/>
        <v>0.38200158396704653</v>
      </c>
      <c r="F489" s="44">
        <v>0.16520000000000001</v>
      </c>
      <c r="G489" s="45">
        <v>0.19020000000000001</v>
      </c>
      <c r="H489" s="45">
        <v>6.6608669999999995E-2</v>
      </c>
      <c r="I489" s="20">
        <f t="shared" ref="I489:I491" si="42">H489/G489</f>
        <v>0.35020331230283908</v>
      </c>
    </row>
    <row r="490" spans="1:9" x14ac:dyDescent="0.25">
      <c r="A490" s="5" t="s">
        <v>33</v>
      </c>
      <c r="B490" s="10">
        <v>134.130807</v>
      </c>
      <c r="C490" s="13">
        <v>132.974323</v>
      </c>
      <c r="D490" s="13">
        <v>65.318947870000002</v>
      </c>
      <c r="E490" s="62">
        <f t="shared" si="41"/>
        <v>0.49121474278910227</v>
      </c>
      <c r="F490" s="44">
        <v>9.8806949999999993</v>
      </c>
      <c r="G490" s="45">
        <v>12.805584</v>
      </c>
      <c r="H490" s="45">
        <v>3.9943038900000003</v>
      </c>
      <c r="I490" s="20">
        <f t="shared" si="42"/>
        <v>0.31191891677880529</v>
      </c>
    </row>
    <row r="491" spans="1:9" x14ac:dyDescent="0.25">
      <c r="A491" s="2" t="s">
        <v>34</v>
      </c>
      <c r="B491" s="10">
        <v>20.635840999999999</v>
      </c>
      <c r="C491" s="13">
        <v>20.635840999999999</v>
      </c>
      <c r="D491" s="13">
        <v>7.2099465299999999</v>
      </c>
      <c r="E491" s="62">
        <f t="shared" si="41"/>
        <v>0.34938951749046721</v>
      </c>
      <c r="F491" s="44">
        <v>333.91908599999999</v>
      </c>
      <c r="G491" s="45">
        <v>326.70182299999999</v>
      </c>
      <c r="H491" s="45">
        <v>156.43167837000001</v>
      </c>
      <c r="I491" s="20">
        <f t="shared" si="42"/>
        <v>0.47882095341108649</v>
      </c>
    </row>
    <row r="492" spans="1:9" ht="15.75" thickBot="1" x14ac:dyDescent="0.3">
      <c r="A492" s="6" t="s">
        <v>35</v>
      </c>
      <c r="B492" s="50">
        <v>2557.8000000000002</v>
      </c>
      <c r="C492" s="51">
        <v>2525.5912659999999</v>
      </c>
      <c r="D492" s="51">
        <v>1523.2578866099998</v>
      </c>
      <c r="E492" s="63">
        <f>D492/C492</f>
        <v>0.60312921853840451</v>
      </c>
      <c r="F492" s="16" t="s">
        <v>20</v>
      </c>
      <c r="G492" s="17" t="s">
        <v>20</v>
      </c>
      <c r="H492" s="17" t="s">
        <v>20</v>
      </c>
      <c r="I492" s="31" t="s">
        <v>20</v>
      </c>
    </row>
    <row r="493" spans="1:9" ht="15.75" thickBot="1" x14ac:dyDescent="0.3">
      <c r="A493" s="36" t="s">
        <v>99</v>
      </c>
      <c r="B493" s="14">
        <f>SUM(B494:B551)</f>
        <v>5816.2104249999993</v>
      </c>
      <c r="C493" s="15">
        <f>SUM(C494:C551)</f>
        <v>5831.9748940000009</v>
      </c>
      <c r="D493" s="15">
        <f>SUM(D494:D551)</f>
        <v>1932.9916393699996</v>
      </c>
      <c r="E493" s="29">
        <f>D493/C493</f>
        <v>0.33144718118705935</v>
      </c>
      <c r="F493" s="70">
        <f>SUM(F494:F551)</f>
        <v>2408.1608509999996</v>
      </c>
      <c r="G493" s="71">
        <f>SUM(G494:G551)</f>
        <v>2405.7311909999994</v>
      </c>
      <c r="H493" s="71">
        <f>SUM(H494:H551)</f>
        <v>395.37831902999972</v>
      </c>
      <c r="I493" s="72">
        <f>H493/G493</f>
        <v>0.16434850265446793</v>
      </c>
    </row>
    <row r="494" spans="1:9" x14ac:dyDescent="0.25">
      <c r="A494" s="177" t="s">
        <v>83</v>
      </c>
      <c r="B494" s="48">
        <v>11.269500000000001</v>
      </c>
      <c r="C494" s="49">
        <v>11.269500000000001</v>
      </c>
      <c r="D494" s="49">
        <v>4.06085765</v>
      </c>
      <c r="E494" s="61">
        <f>D494/C494</f>
        <v>0.36034053418519008</v>
      </c>
      <c r="F494" s="42">
        <v>0.74550000000000005</v>
      </c>
      <c r="G494" s="43">
        <v>0.74550000000000005</v>
      </c>
      <c r="H494" s="43">
        <v>0.14654637000000001</v>
      </c>
      <c r="I494" s="30">
        <f>H494/G494</f>
        <v>0.19657460764587525</v>
      </c>
    </row>
    <row r="495" spans="1:9" x14ac:dyDescent="0.25">
      <c r="A495" s="2" t="s">
        <v>36</v>
      </c>
      <c r="B495" s="10">
        <v>37.831600000000002</v>
      </c>
      <c r="C495" s="13">
        <v>40.191664000000003</v>
      </c>
      <c r="D495" s="13">
        <v>11.335154989999999</v>
      </c>
      <c r="E495" s="62">
        <f>D495/C495</f>
        <v>0.28202751172481932</v>
      </c>
      <c r="F495" s="44">
        <v>5.2013999999999996</v>
      </c>
      <c r="G495" s="45">
        <v>5.2013999999999996</v>
      </c>
      <c r="H495" s="45">
        <v>1.9978030800000002</v>
      </c>
      <c r="I495" s="20">
        <f>H495/G495</f>
        <v>0.38408949129080638</v>
      </c>
    </row>
    <row r="496" spans="1:9" x14ac:dyDescent="0.25">
      <c r="A496" s="2" t="s">
        <v>37</v>
      </c>
      <c r="B496" s="10">
        <v>42.265599999999999</v>
      </c>
      <c r="C496" s="13">
        <v>42.265599999999999</v>
      </c>
      <c r="D496" s="13">
        <v>15.01442838</v>
      </c>
      <c r="E496" s="62">
        <f t="shared" ref="E496:E550" si="43">D496/C496</f>
        <v>0.355239920408086</v>
      </c>
      <c r="F496" s="44">
        <v>20.238399999999999</v>
      </c>
      <c r="G496" s="45">
        <v>20.238399999999999</v>
      </c>
      <c r="H496" s="45">
        <v>3.4299318300000001</v>
      </c>
      <c r="I496" s="20">
        <f t="shared" ref="I496:I500" si="44">H496/G496</f>
        <v>0.16947643242548821</v>
      </c>
    </row>
    <row r="497" spans="1:9" x14ac:dyDescent="0.25">
      <c r="A497" s="2" t="s">
        <v>38</v>
      </c>
      <c r="B497" s="10">
        <v>8.0916259999999998</v>
      </c>
      <c r="C497" s="13">
        <v>8.0916259999999998</v>
      </c>
      <c r="D497" s="13">
        <v>1.96936869</v>
      </c>
      <c r="E497" s="62">
        <f t="shared" si="43"/>
        <v>0.2433835535651302</v>
      </c>
      <c r="F497" s="44">
        <v>18.879574000000002</v>
      </c>
      <c r="G497" s="45">
        <v>26.721553</v>
      </c>
      <c r="H497" s="45">
        <v>20.626404969999999</v>
      </c>
      <c r="I497" s="20">
        <f t="shared" si="44"/>
        <v>0.77190142990566446</v>
      </c>
    </row>
    <row r="498" spans="1:9" x14ac:dyDescent="0.25">
      <c r="A498" s="2" t="s">
        <v>39</v>
      </c>
      <c r="B498" s="10">
        <v>46.505012000000001</v>
      </c>
      <c r="C498" s="13">
        <v>46.079897000000003</v>
      </c>
      <c r="D498" s="13">
        <v>19.172570579999999</v>
      </c>
      <c r="E498" s="62">
        <f t="shared" si="43"/>
        <v>0.41607234017905892</v>
      </c>
      <c r="F498" s="44">
        <v>92.449787999999998</v>
      </c>
      <c r="G498" s="45">
        <v>62.874903000000003</v>
      </c>
      <c r="H498" s="45">
        <v>22.793522289999999</v>
      </c>
      <c r="I498" s="20">
        <f t="shared" si="44"/>
        <v>0.3625217885425604</v>
      </c>
    </row>
    <row r="499" spans="1:9" x14ac:dyDescent="0.25">
      <c r="A499" s="2" t="s">
        <v>40</v>
      </c>
      <c r="B499" s="10">
        <v>6.5945999999999998</v>
      </c>
      <c r="C499" s="13">
        <v>6.5945999999999998</v>
      </c>
      <c r="D499" s="13">
        <v>2.0790592999999999</v>
      </c>
      <c r="E499" s="62">
        <f t="shared" si="43"/>
        <v>0.31526693051890942</v>
      </c>
      <c r="F499" s="44">
        <v>5.6376999999999997</v>
      </c>
      <c r="G499" s="45">
        <v>5.5677000000000003</v>
      </c>
      <c r="H499" s="45">
        <v>0.25565814000000003</v>
      </c>
      <c r="I499" s="20">
        <f t="shared" si="44"/>
        <v>4.5918088259065688E-2</v>
      </c>
    </row>
    <row r="500" spans="1:9" x14ac:dyDescent="0.25">
      <c r="A500" s="2" t="s">
        <v>41</v>
      </c>
      <c r="B500" s="10">
        <v>15.561688999999999</v>
      </c>
      <c r="C500" s="13">
        <v>15.561688999999999</v>
      </c>
      <c r="D500" s="13">
        <v>1.0450752299999999</v>
      </c>
      <c r="E500" s="62">
        <f t="shared" si="43"/>
        <v>6.71569281457816E-2</v>
      </c>
      <c r="F500" s="44">
        <v>1.1763110000000001</v>
      </c>
      <c r="G500" s="45">
        <v>1.1763110000000001</v>
      </c>
      <c r="H500" s="45">
        <v>0.39319774000000002</v>
      </c>
      <c r="I500" s="20">
        <f t="shared" si="44"/>
        <v>0.33426342183317165</v>
      </c>
    </row>
    <row r="501" spans="1:9" x14ac:dyDescent="0.25">
      <c r="A501" s="2" t="s">
        <v>42</v>
      </c>
      <c r="B501" s="10">
        <v>2.4843999999999999</v>
      </c>
      <c r="C501" s="13">
        <v>2.4843999999999999</v>
      </c>
      <c r="D501" s="13">
        <v>0.59588836999999995</v>
      </c>
      <c r="E501" s="62">
        <f t="shared" si="43"/>
        <v>0.23985202463371436</v>
      </c>
      <c r="F501" s="11" t="s">
        <v>20</v>
      </c>
      <c r="G501" s="12" t="s">
        <v>20</v>
      </c>
      <c r="H501" s="12" t="s">
        <v>20</v>
      </c>
      <c r="I501" s="20" t="s">
        <v>20</v>
      </c>
    </row>
    <row r="502" spans="1:9" x14ac:dyDescent="0.25">
      <c r="A502" s="2" t="s">
        <v>43</v>
      </c>
      <c r="B502" s="10">
        <v>9.1740729999999999</v>
      </c>
      <c r="C502" s="13">
        <v>9.1740729999999999</v>
      </c>
      <c r="D502" s="13">
        <v>2.7022677400000004</v>
      </c>
      <c r="E502" s="62">
        <f t="shared" si="43"/>
        <v>0.29455485475208237</v>
      </c>
      <c r="F502" s="44">
        <v>1.574727</v>
      </c>
      <c r="G502" s="45">
        <v>1.574727</v>
      </c>
      <c r="H502" s="45">
        <v>0.59427092000000004</v>
      </c>
      <c r="I502" s="20">
        <f t="shared" ref="I502:I509" si="45">H502/G502</f>
        <v>0.37738028242355659</v>
      </c>
    </row>
    <row r="503" spans="1:9" x14ac:dyDescent="0.25">
      <c r="A503" s="2" t="s">
        <v>44</v>
      </c>
      <c r="B503" s="10">
        <v>60.356999999999999</v>
      </c>
      <c r="C503" s="13">
        <v>60.311999999999998</v>
      </c>
      <c r="D503" s="13">
        <v>21.371530379999999</v>
      </c>
      <c r="E503" s="62">
        <f t="shared" si="43"/>
        <v>0.35434955531237566</v>
      </c>
      <c r="F503" s="44">
        <v>17.863</v>
      </c>
      <c r="G503" s="45">
        <v>17.908000000000001</v>
      </c>
      <c r="H503" s="45">
        <v>6.7801719299999998</v>
      </c>
      <c r="I503" s="20">
        <f t="shared" si="45"/>
        <v>0.3786113429752066</v>
      </c>
    </row>
    <row r="504" spans="1:9" x14ac:dyDescent="0.25">
      <c r="A504" s="2" t="s">
        <v>45</v>
      </c>
      <c r="B504" s="10">
        <v>21.744499999999999</v>
      </c>
      <c r="C504" s="13">
        <v>21.379845</v>
      </c>
      <c r="D504" s="13">
        <v>6.6216841300000002</v>
      </c>
      <c r="E504" s="62">
        <f t="shared" si="43"/>
        <v>0.30971618971044929</v>
      </c>
      <c r="F504" s="44">
        <v>3.0554999999999999</v>
      </c>
      <c r="G504" s="45">
        <v>3.4497200000000001</v>
      </c>
      <c r="H504" s="45">
        <v>1.00716929</v>
      </c>
      <c r="I504" s="20">
        <f t="shared" si="45"/>
        <v>0.29195682258270234</v>
      </c>
    </row>
    <row r="505" spans="1:9" x14ac:dyDescent="0.25">
      <c r="A505" s="2" t="s">
        <v>46</v>
      </c>
      <c r="B505" s="10">
        <v>12.471005999999999</v>
      </c>
      <c r="C505" s="13">
        <v>12.471005999999999</v>
      </c>
      <c r="D505" s="13">
        <v>3.3258295899999997</v>
      </c>
      <c r="E505" s="62">
        <f t="shared" si="43"/>
        <v>0.26668494827121403</v>
      </c>
      <c r="F505" s="44">
        <v>99.520697999999996</v>
      </c>
      <c r="G505" s="45">
        <v>109.984954</v>
      </c>
      <c r="H505" s="45">
        <v>48.824821299999996</v>
      </c>
      <c r="I505" s="20">
        <f t="shared" si="45"/>
        <v>0.44392273237664848</v>
      </c>
    </row>
    <row r="506" spans="1:9" x14ac:dyDescent="0.25">
      <c r="A506" s="2" t="s">
        <v>47</v>
      </c>
      <c r="B506" s="10">
        <v>52.038770999999997</v>
      </c>
      <c r="C506" s="13">
        <v>52.038770999999997</v>
      </c>
      <c r="D506" s="13">
        <v>19.397952670000002</v>
      </c>
      <c r="E506" s="62">
        <f t="shared" si="43"/>
        <v>0.37275962320478329</v>
      </c>
      <c r="F506" s="44">
        <v>26.503729</v>
      </c>
      <c r="G506" s="45">
        <v>26.503729</v>
      </c>
      <c r="H506" s="45">
        <v>5.9041385199999992</v>
      </c>
      <c r="I506" s="20">
        <f t="shared" si="45"/>
        <v>0.22276633299412318</v>
      </c>
    </row>
    <row r="507" spans="1:9" x14ac:dyDescent="0.25">
      <c r="A507" s="2" t="s">
        <v>48</v>
      </c>
      <c r="B507" s="10">
        <v>8.1217000000000006</v>
      </c>
      <c r="C507" s="13">
        <v>8.1217000000000006</v>
      </c>
      <c r="D507" s="13">
        <v>2.7911064100000003</v>
      </c>
      <c r="E507" s="62">
        <f t="shared" si="43"/>
        <v>0.34366036790327148</v>
      </c>
      <c r="F507" s="11">
        <v>0.439</v>
      </c>
      <c r="G507" s="12">
        <v>0.439</v>
      </c>
      <c r="H507" s="12">
        <v>0.15774303000000001</v>
      </c>
      <c r="I507" s="20">
        <f t="shared" si="45"/>
        <v>0.35932353075170842</v>
      </c>
    </row>
    <row r="508" spans="1:9" x14ac:dyDescent="0.25">
      <c r="A508" s="2" t="s">
        <v>49</v>
      </c>
      <c r="B508" s="10">
        <v>25.426964999999999</v>
      </c>
      <c r="C508" s="13">
        <v>25.426964999999999</v>
      </c>
      <c r="D508" s="13">
        <v>7.6150971399999996</v>
      </c>
      <c r="E508" s="62">
        <f t="shared" si="43"/>
        <v>0.29948903221442275</v>
      </c>
      <c r="F508" s="44">
        <v>66.589034999999996</v>
      </c>
      <c r="G508" s="45">
        <v>66.788034999999994</v>
      </c>
      <c r="H508" s="45">
        <v>16.93896311</v>
      </c>
      <c r="I508" s="20">
        <f t="shared" si="45"/>
        <v>0.25362272014740367</v>
      </c>
    </row>
    <row r="509" spans="1:9" x14ac:dyDescent="0.25">
      <c r="A509" s="2" t="s">
        <v>50</v>
      </c>
      <c r="B509" s="10">
        <v>13.7944</v>
      </c>
      <c r="C509" s="13">
        <v>13.7944</v>
      </c>
      <c r="D509" s="13">
        <v>3.2981016299999997</v>
      </c>
      <c r="E509" s="62">
        <f t="shared" si="43"/>
        <v>0.23908989372498984</v>
      </c>
      <c r="F509" s="44">
        <v>9.1936</v>
      </c>
      <c r="G509" s="45">
        <v>9.1936</v>
      </c>
      <c r="H509" s="45">
        <v>0.14174223999999999</v>
      </c>
      <c r="I509" s="20">
        <f t="shared" si="45"/>
        <v>1.5417490428123912E-2</v>
      </c>
    </row>
    <row r="510" spans="1:9" x14ac:dyDescent="0.25">
      <c r="A510" s="2" t="s">
        <v>51</v>
      </c>
      <c r="B510" s="10">
        <v>0.873</v>
      </c>
      <c r="C510" s="13">
        <v>0.873</v>
      </c>
      <c r="D510" s="13">
        <v>0.19636675000000001</v>
      </c>
      <c r="E510" s="62">
        <f t="shared" si="43"/>
        <v>0.22493327605956473</v>
      </c>
      <c r="F510" s="11" t="s">
        <v>20</v>
      </c>
      <c r="G510" s="12" t="s">
        <v>20</v>
      </c>
      <c r="H510" s="12" t="s">
        <v>20</v>
      </c>
      <c r="I510" s="20" t="s">
        <v>20</v>
      </c>
    </row>
    <row r="511" spans="1:9" x14ac:dyDescent="0.25">
      <c r="A511" s="2" t="s">
        <v>101</v>
      </c>
      <c r="B511" s="10">
        <v>53.318660000000001</v>
      </c>
      <c r="C511" s="13">
        <v>53.318660000000001</v>
      </c>
      <c r="D511" s="13">
        <v>17.118732999999999</v>
      </c>
      <c r="E511" s="62">
        <f t="shared" si="43"/>
        <v>0.3210645766416485</v>
      </c>
      <c r="F511" s="11">
        <v>26.217644</v>
      </c>
      <c r="G511" s="12">
        <v>31.249084</v>
      </c>
      <c r="H511" s="12">
        <v>10.03982143</v>
      </c>
      <c r="I511" s="20">
        <f t="shared" ref="I511:I513" si="46">H511/G511</f>
        <v>0.321283703227909</v>
      </c>
    </row>
    <row r="512" spans="1:9" x14ac:dyDescent="0.25">
      <c r="A512" s="2" t="s">
        <v>102</v>
      </c>
      <c r="B512" s="10">
        <v>7.0975910000000004</v>
      </c>
      <c r="C512" s="13">
        <v>7.0975910000000004</v>
      </c>
      <c r="D512" s="13">
        <v>2.3241068599999997</v>
      </c>
      <c r="E512" s="62">
        <f t="shared" si="43"/>
        <v>0.32745009680044956</v>
      </c>
      <c r="F512" s="44">
        <v>4.2930999999999999</v>
      </c>
      <c r="G512" s="45">
        <v>4.2930999999999999</v>
      </c>
      <c r="H512" s="45">
        <v>3.45062187</v>
      </c>
      <c r="I512" s="20">
        <f t="shared" si="46"/>
        <v>0.80375995667466404</v>
      </c>
    </row>
    <row r="513" spans="1:9" ht="18" thickBot="1" x14ac:dyDescent="0.3">
      <c r="A513" s="180" t="s">
        <v>103</v>
      </c>
      <c r="B513" s="52">
        <v>4036.6106799999998</v>
      </c>
      <c r="C513" s="53">
        <v>4042.2099050000002</v>
      </c>
      <c r="D513" s="53">
        <v>1391.65373634</v>
      </c>
      <c r="E513" s="64">
        <f t="shared" si="43"/>
        <v>0.34428042309692969</v>
      </c>
      <c r="F513" s="46">
        <v>393.71254399999998</v>
      </c>
      <c r="G513" s="47">
        <v>393.71254399999998</v>
      </c>
      <c r="H513" s="47">
        <v>34.566024629999959</v>
      </c>
      <c r="I513" s="31">
        <f t="shared" si="46"/>
        <v>8.7795080844566539E-2</v>
      </c>
    </row>
    <row r="514" spans="1:9" x14ac:dyDescent="0.25">
      <c r="A514" s="177" t="s">
        <v>52</v>
      </c>
      <c r="B514" s="48">
        <v>0.2</v>
      </c>
      <c r="C514" s="49">
        <v>0.2</v>
      </c>
      <c r="D514" s="49">
        <v>0</v>
      </c>
      <c r="E514" s="61">
        <f t="shared" si="43"/>
        <v>0</v>
      </c>
      <c r="F514" s="178" t="s">
        <v>20</v>
      </c>
      <c r="G514" s="179" t="s">
        <v>20</v>
      </c>
      <c r="H514" s="179" t="s">
        <v>20</v>
      </c>
      <c r="I514" s="30" t="s">
        <v>20</v>
      </c>
    </row>
    <row r="515" spans="1:9" ht="15" customHeight="1" x14ac:dyDescent="0.25">
      <c r="A515" s="8" t="s">
        <v>231</v>
      </c>
      <c r="B515" s="10">
        <v>3.6706370000000001</v>
      </c>
      <c r="C515" s="13">
        <v>3.6706370000000001</v>
      </c>
      <c r="D515" s="13">
        <v>1.4268803000000001</v>
      </c>
      <c r="E515" s="62">
        <f t="shared" si="43"/>
        <v>0.38872825070961797</v>
      </c>
      <c r="F515" s="44">
        <v>1.017112</v>
      </c>
      <c r="G515" s="45">
        <v>1.017112</v>
      </c>
      <c r="H515" s="45">
        <v>0.30566883</v>
      </c>
      <c r="I515" s="20">
        <f t="shared" ref="I515:I538" si="47">H515/G515</f>
        <v>0.30052622523379924</v>
      </c>
    </row>
    <row r="516" spans="1:9" x14ac:dyDescent="0.25">
      <c r="A516" s="2" t="s">
        <v>53</v>
      </c>
      <c r="B516" s="10">
        <v>1.3141</v>
      </c>
      <c r="C516" s="13">
        <v>1.4513499999999999</v>
      </c>
      <c r="D516" s="13">
        <v>0.50338821</v>
      </c>
      <c r="E516" s="62">
        <f t="shared" si="43"/>
        <v>0.34684136149102562</v>
      </c>
      <c r="F516" s="44">
        <v>0.3</v>
      </c>
      <c r="G516" s="45">
        <v>0.32774999999999999</v>
      </c>
      <c r="H516" s="45">
        <v>0.12040845</v>
      </c>
      <c r="I516" s="20">
        <f t="shared" si="47"/>
        <v>0.36737894736842108</v>
      </c>
    </row>
    <row r="517" spans="1:9" x14ac:dyDescent="0.25">
      <c r="A517" s="2" t="s">
        <v>54</v>
      </c>
      <c r="B517" s="10">
        <v>12.795199999999999</v>
      </c>
      <c r="C517" s="13">
        <v>12.795199999999999</v>
      </c>
      <c r="D517" s="13">
        <v>3.6720295800000002</v>
      </c>
      <c r="E517" s="62">
        <f t="shared" si="43"/>
        <v>0.28698493028635741</v>
      </c>
      <c r="F517" s="44">
        <v>15.8317</v>
      </c>
      <c r="G517" s="45">
        <v>15.8317</v>
      </c>
      <c r="H517" s="45">
        <v>1.8423541299999999</v>
      </c>
      <c r="I517" s="20">
        <f t="shared" si="47"/>
        <v>0.11637121281984879</v>
      </c>
    </row>
    <row r="518" spans="1:9" x14ac:dyDescent="0.25">
      <c r="A518" s="2" t="s">
        <v>55</v>
      </c>
      <c r="B518" s="10">
        <v>167.1994</v>
      </c>
      <c r="C518" s="13">
        <v>170.15237200000001</v>
      </c>
      <c r="D518" s="13">
        <v>41.411325869999999</v>
      </c>
      <c r="E518" s="62">
        <f t="shared" si="43"/>
        <v>0.24337789349184033</v>
      </c>
      <c r="F518" s="44">
        <v>234.9006</v>
      </c>
      <c r="G518" s="45">
        <v>228.71727100000001</v>
      </c>
      <c r="H518" s="45">
        <v>40.691152280000004</v>
      </c>
      <c r="I518" s="20">
        <f t="shared" si="47"/>
        <v>0.1779102736845789</v>
      </c>
    </row>
    <row r="519" spans="1:9" x14ac:dyDescent="0.25">
      <c r="A519" s="2" t="s">
        <v>56</v>
      </c>
      <c r="B519" s="10">
        <v>11.663465</v>
      </c>
      <c r="C519" s="13">
        <v>11.663465</v>
      </c>
      <c r="D519" s="13">
        <v>4.1271136899999998</v>
      </c>
      <c r="E519" s="62">
        <f t="shared" si="43"/>
        <v>0.35384970846999581</v>
      </c>
      <c r="F519" s="44">
        <v>7.657235</v>
      </c>
      <c r="G519" s="45">
        <v>7.657235</v>
      </c>
      <c r="H519" s="45">
        <v>3.4852018300000003</v>
      </c>
      <c r="I519" s="20">
        <f t="shared" si="47"/>
        <v>0.45515147830777042</v>
      </c>
    </row>
    <row r="520" spans="1:9" x14ac:dyDescent="0.25">
      <c r="A520" s="2" t="s">
        <v>57</v>
      </c>
      <c r="B520" s="10">
        <v>26.862333</v>
      </c>
      <c r="C520" s="13">
        <v>26.861332999999998</v>
      </c>
      <c r="D520" s="13">
        <v>5.9581452199999996</v>
      </c>
      <c r="E520" s="62">
        <f t="shared" si="43"/>
        <v>0.2218112265686889</v>
      </c>
      <c r="F520" s="44">
        <v>377.87366700000001</v>
      </c>
      <c r="G520" s="45">
        <v>378.11466799999999</v>
      </c>
      <c r="H520" s="45">
        <v>1.03903876</v>
      </c>
      <c r="I520" s="20">
        <f t="shared" si="47"/>
        <v>2.7479461865256177E-3</v>
      </c>
    </row>
    <row r="521" spans="1:9" x14ac:dyDescent="0.25">
      <c r="A521" s="2" t="s">
        <v>58</v>
      </c>
      <c r="B521" s="10">
        <v>8.0123850000000001</v>
      </c>
      <c r="C521" s="13">
        <v>8.0123850000000001</v>
      </c>
      <c r="D521" s="13">
        <v>1.65231745</v>
      </c>
      <c r="E521" s="62">
        <f t="shared" si="43"/>
        <v>0.20622042625260767</v>
      </c>
      <c r="F521" s="44">
        <v>93.507814999999994</v>
      </c>
      <c r="G521" s="45">
        <v>93.482815000000002</v>
      </c>
      <c r="H521" s="45">
        <v>49.97088755</v>
      </c>
      <c r="I521" s="20">
        <f t="shared" si="47"/>
        <v>0.53454624307152065</v>
      </c>
    </row>
    <row r="522" spans="1:9" x14ac:dyDescent="0.25">
      <c r="A522" s="2" t="s">
        <v>59</v>
      </c>
      <c r="B522" s="10">
        <v>24.393840999999998</v>
      </c>
      <c r="C522" s="13">
        <v>24.393840999999998</v>
      </c>
      <c r="D522" s="13">
        <v>7.7653808</v>
      </c>
      <c r="E522" s="62">
        <f t="shared" si="43"/>
        <v>0.31833366463280632</v>
      </c>
      <c r="F522" s="44">
        <v>23.069849999999999</v>
      </c>
      <c r="G522" s="45">
        <v>23.069849999999999</v>
      </c>
      <c r="H522" s="45">
        <v>4.0398764099999998</v>
      </c>
      <c r="I522" s="20">
        <f t="shared" si="47"/>
        <v>0.17511498384254773</v>
      </c>
    </row>
    <row r="523" spans="1:9" x14ac:dyDescent="0.25">
      <c r="A523" s="2" t="s">
        <v>60</v>
      </c>
      <c r="B523" s="10">
        <v>18.488734999999998</v>
      </c>
      <c r="C523" s="13">
        <v>18.477564999999998</v>
      </c>
      <c r="D523" s="13">
        <v>5.5481606599999997</v>
      </c>
      <c r="E523" s="62">
        <f t="shared" si="43"/>
        <v>0.30026470803918159</v>
      </c>
      <c r="F523" s="44">
        <v>34.282764999999998</v>
      </c>
      <c r="G523" s="45">
        <v>34.293934999999998</v>
      </c>
      <c r="H523" s="45">
        <v>6.9089175799999998</v>
      </c>
      <c r="I523" s="20">
        <f t="shared" si="47"/>
        <v>0.20146179142171933</v>
      </c>
    </row>
    <row r="524" spans="1:9" x14ac:dyDescent="0.25">
      <c r="A524" s="2" t="s">
        <v>61</v>
      </c>
      <c r="B524" s="10">
        <v>6.1280020000000004</v>
      </c>
      <c r="C524" s="13">
        <v>6.1280020000000004</v>
      </c>
      <c r="D524" s="13">
        <v>1.51013427</v>
      </c>
      <c r="E524" s="62">
        <f t="shared" si="43"/>
        <v>0.24643175214368401</v>
      </c>
      <c r="F524" s="44">
        <v>1.0300590000000001</v>
      </c>
      <c r="G524" s="45">
        <v>1.0300590000000001</v>
      </c>
      <c r="H524" s="45">
        <v>0.27123676000000002</v>
      </c>
      <c r="I524" s="20">
        <f t="shared" si="47"/>
        <v>0.26332157672521672</v>
      </c>
    </row>
    <row r="525" spans="1:9" x14ac:dyDescent="0.25">
      <c r="A525" s="2" t="s">
        <v>97</v>
      </c>
      <c r="B525" s="10">
        <v>14.519124</v>
      </c>
      <c r="C525" s="13">
        <v>14.519124</v>
      </c>
      <c r="D525" s="13">
        <v>3.0524517100000002</v>
      </c>
      <c r="E525" s="62">
        <f t="shared" si="43"/>
        <v>0.21023663066724962</v>
      </c>
      <c r="F525" s="44">
        <v>1.4320759999999999</v>
      </c>
      <c r="G525" s="45">
        <v>1.4320759999999999</v>
      </c>
      <c r="H525" s="45">
        <v>0.39991021000000004</v>
      </c>
      <c r="I525" s="20">
        <f t="shared" si="47"/>
        <v>0.2792520857831568</v>
      </c>
    </row>
    <row r="526" spans="1:9" x14ac:dyDescent="0.25">
      <c r="A526" s="2" t="s">
        <v>62</v>
      </c>
      <c r="B526" s="10">
        <v>54.731400000000001</v>
      </c>
      <c r="C526" s="13">
        <v>54.613942999999999</v>
      </c>
      <c r="D526" s="13">
        <v>20.958439289999998</v>
      </c>
      <c r="E526" s="62">
        <f t="shared" si="43"/>
        <v>0.38375620104924485</v>
      </c>
      <c r="F526" s="44">
        <v>2.0242</v>
      </c>
      <c r="G526" s="45">
        <v>2.1416569999999999</v>
      </c>
      <c r="H526" s="45">
        <v>0.77000773</v>
      </c>
      <c r="I526" s="20">
        <f t="shared" si="47"/>
        <v>0.35953830608729598</v>
      </c>
    </row>
    <row r="527" spans="1:9" x14ac:dyDescent="0.25">
      <c r="A527" s="2" t="s">
        <v>219</v>
      </c>
      <c r="B527" s="10">
        <v>8.4754819999999995</v>
      </c>
      <c r="C527" s="13">
        <v>8.4809819999999991</v>
      </c>
      <c r="D527" s="13">
        <v>1.7248463000000001</v>
      </c>
      <c r="E527" s="62">
        <f t="shared" si="43"/>
        <v>0.20337813474901847</v>
      </c>
      <c r="F527" s="44">
        <v>15.717917999999999</v>
      </c>
      <c r="G527" s="45">
        <v>15.712418</v>
      </c>
      <c r="H527" s="45">
        <v>4.4697860899999995</v>
      </c>
      <c r="I527" s="20">
        <f t="shared" si="47"/>
        <v>0.28447474411640522</v>
      </c>
    </row>
    <row r="528" spans="1:9" x14ac:dyDescent="0.25">
      <c r="A528" s="2" t="s">
        <v>63</v>
      </c>
      <c r="B528" s="10">
        <v>7.5107999999999997</v>
      </c>
      <c r="C528" s="13">
        <v>7.5107999999999997</v>
      </c>
      <c r="D528" s="13">
        <v>0</v>
      </c>
      <c r="E528" s="62">
        <f t="shared" si="43"/>
        <v>0</v>
      </c>
      <c r="F528" s="44">
        <v>1.66</v>
      </c>
      <c r="G528" s="45">
        <v>1.66</v>
      </c>
      <c r="H528" s="45">
        <v>0</v>
      </c>
      <c r="I528" s="20">
        <f t="shared" si="47"/>
        <v>0</v>
      </c>
    </row>
    <row r="529" spans="1:9" x14ac:dyDescent="0.25">
      <c r="A529" s="2" t="s">
        <v>84</v>
      </c>
      <c r="B529" s="10">
        <v>124.8222</v>
      </c>
      <c r="C529" s="13">
        <v>123.26246500000001</v>
      </c>
      <c r="D529" s="13">
        <v>28.795405420000002</v>
      </c>
      <c r="E529" s="62">
        <f t="shared" si="43"/>
        <v>0.2336104946465252</v>
      </c>
      <c r="F529" s="44">
        <v>2.6377999999999999</v>
      </c>
      <c r="G529" s="45">
        <v>4.1975350000000002</v>
      </c>
      <c r="H529" s="45">
        <v>0.16523477</v>
      </c>
      <c r="I529" s="20">
        <f t="shared" si="47"/>
        <v>3.9364715243589393E-2</v>
      </c>
    </row>
    <row r="530" spans="1:9" ht="17.25" x14ac:dyDescent="0.25">
      <c r="A530" s="2" t="s">
        <v>104</v>
      </c>
      <c r="B530" s="34">
        <v>60.588999999999999</v>
      </c>
      <c r="C530" s="35">
        <v>60.449289</v>
      </c>
      <c r="D530" s="35">
        <v>16.931561760000001</v>
      </c>
      <c r="E530" s="62">
        <f t="shared" si="43"/>
        <v>0.28009530037648583</v>
      </c>
      <c r="F530" s="34">
        <v>583.2894</v>
      </c>
      <c r="G530" s="35">
        <v>583.42911100000003</v>
      </c>
      <c r="H530" s="35">
        <v>32.281527339999997</v>
      </c>
      <c r="I530" s="20">
        <f t="shared" si="47"/>
        <v>5.533067639471969E-2</v>
      </c>
    </row>
    <row r="531" spans="1:9" x14ac:dyDescent="0.25">
      <c r="A531" s="2" t="s">
        <v>64</v>
      </c>
      <c r="B531" s="10">
        <v>6.6338999999999997</v>
      </c>
      <c r="C531" s="13">
        <v>6.6338999999999997</v>
      </c>
      <c r="D531" s="13">
        <v>2.2029705699999997</v>
      </c>
      <c r="E531" s="62">
        <f t="shared" si="43"/>
        <v>0.33207774762959946</v>
      </c>
      <c r="F531" s="44">
        <v>5.9851999999999999</v>
      </c>
      <c r="G531" s="45">
        <v>5.9851999999999999</v>
      </c>
      <c r="H531" s="45">
        <v>1.3073423899999999</v>
      </c>
      <c r="I531" s="20">
        <f t="shared" si="47"/>
        <v>0.21842919033616251</v>
      </c>
    </row>
    <row r="532" spans="1:9" x14ac:dyDescent="0.25">
      <c r="A532" s="2" t="s">
        <v>65</v>
      </c>
      <c r="B532" s="10">
        <v>22.962513999999999</v>
      </c>
      <c r="C532" s="13">
        <v>22.962513999999999</v>
      </c>
      <c r="D532" s="13">
        <v>8.3898868399999991</v>
      </c>
      <c r="E532" s="62">
        <f t="shared" si="43"/>
        <v>0.36537318344149944</v>
      </c>
      <c r="F532" s="44">
        <v>53.129190000000001</v>
      </c>
      <c r="G532" s="45">
        <v>53.129190000000001</v>
      </c>
      <c r="H532" s="45">
        <v>17.199963559999997</v>
      </c>
      <c r="I532" s="20">
        <f t="shared" si="47"/>
        <v>0.3237384865080758</v>
      </c>
    </row>
    <row r="533" spans="1:9" x14ac:dyDescent="0.25">
      <c r="A533" s="7" t="s">
        <v>85</v>
      </c>
      <c r="B533" s="10">
        <v>3.426625</v>
      </c>
      <c r="C533" s="13">
        <v>3.426625</v>
      </c>
      <c r="D533" s="13">
        <v>1.3028361499999999</v>
      </c>
      <c r="E533" s="62">
        <f t="shared" si="43"/>
        <v>0.38020972531280772</v>
      </c>
      <c r="F533" s="44">
        <v>2.2174749999999999</v>
      </c>
      <c r="G533" s="45">
        <v>2.6813199999999999</v>
      </c>
      <c r="H533" s="45">
        <v>0.51886507000000004</v>
      </c>
      <c r="I533" s="20">
        <f t="shared" si="47"/>
        <v>0.19351105798636495</v>
      </c>
    </row>
    <row r="534" spans="1:9" x14ac:dyDescent="0.25">
      <c r="A534" s="2" t="s">
        <v>66</v>
      </c>
      <c r="B534" s="10">
        <v>15.4984</v>
      </c>
      <c r="C534" s="13">
        <v>15.4984</v>
      </c>
      <c r="D534" s="13">
        <v>4.8385184400000005</v>
      </c>
      <c r="E534" s="62">
        <f t="shared" si="43"/>
        <v>0.31219470655035364</v>
      </c>
      <c r="F534" s="44">
        <v>7.9913999999999996</v>
      </c>
      <c r="G534" s="45">
        <v>9.7199779999999993</v>
      </c>
      <c r="H534" s="45">
        <v>8.0658062699999995</v>
      </c>
      <c r="I534" s="20">
        <f t="shared" si="47"/>
        <v>0.82981733806393387</v>
      </c>
    </row>
    <row r="535" spans="1:9" x14ac:dyDescent="0.25">
      <c r="A535" s="2" t="s">
        <v>67</v>
      </c>
      <c r="B535" s="10">
        <v>7.3010999999999999</v>
      </c>
      <c r="C535" s="13">
        <v>7.3010999999999999</v>
      </c>
      <c r="D535" s="13">
        <v>2.78064987</v>
      </c>
      <c r="E535" s="62">
        <f t="shared" si="43"/>
        <v>0.38085355220446232</v>
      </c>
      <c r="F535" s="44">
        <v>51.475900000000003</v>
      </c>
      <c r="G535" s="45">
        <v>52.088709999999999</v>
      </c>
      <c r="H535" s="45">
        <v>23.30854034</v>
      </c>
      <c r="I535" s="20">
        <f t="shared" si="47"/>
        <v>0.44747778050176323</v>
      </c>
    </row>
    <row r="536" spans="1:9" x14ac:dyDescent="0.25">
      <c r="A536" s="2" t="s">
        <v>68</v>
      </c>
      <c r="B536" s="10">
        <v>7.2233419999999997</v>
      </c>
      <c r="C536" s="13">
        <v>7.2233419999999997</v>
      </c>
      <c r="D536" s="13">
        <v>2.1690112099999999</v>
      </c>
      <c r="E536" s="62">
        <f t="shared" si="43"/>
        <v>0.30027807211675706</v>
      </c>
      <c r="F536" s="44">
        <v>2.0239989999999999</v>
      </c>
      <c r="G536" s="45">
        <v>2.0239989999999999</v>
      </c>
      <c r="H536" s="45">
        <v>0.58004087000000004</v>
      </c>
      <c r="I536" s="20">
        <f t="shared" si="47"/>
        <v>0.2865815991015806</v>
      </c>
    </row>
    <row r="537" spans="1:9" x14ac:dyDescent="0.25">
      <c r="A537" s="2" t="s">
        <v>69</v>
      </c>
      <c r="B537" s="10">
        <v>6.3837650000000004</v>
      </c>
      <c r="C537" s="13">
        <v>6.5787649999999998</v>
      </c>
      <c r="D537" s="13">
        <v>2.2461977799999997</v>
      </c>
      <c r="E537" s="62">
        <f t="shared" si="43"/>
        <v>0.34143152704192958</v>
      </c>
      <c r="F537" s="44">
        <v>0.64803500000000003</v>
      </c>
      <c r="G537" s="45">
        <v>0.64803500000000003</v>
      </c>
      <c r="H537" s="45">
        <v>0.39976478999999998</v>
      </c>
      <c r="I537" s="20">
        <f t="shared" si="47"/>
        <v>0.61688765267308088</v>
      </c>
    </row>
    <row r="538" spans="1:9" x14ac:dyDescent="0.25">
      <c r="A538" s="2" t="s">
        <v>70</v>
      </c>
      <c r="B538" s="10">
        <v>14.6401</v>
      </c>
      <c r="C538" s="13">
        <v>14.631736</v>
      </c>
      <c r="D538" s="13">
        <v>4.6505112500000001</v>
      </c>
      <c r="E538" s="62">
        <f t="shared" si="43"/>
        <v>0.31783728533647682</v>
      </c>
      <c r="F538" s="44">
        <v>4.3112000000000004</v>
      </c>
      <c r="G538" s="45">
        <v>4.7195640000000001</v>
      </c>
      <c r="H538" s="45">
        <v>2.1564593700000003</v>
      </c>
      <c r="I538" s="20">
        <f t="shared" si="47"/>
        <v>0.45691919211181375</v>
      </c>
    </row>
    <row r="539" spans="1:9" x14ac:dyDescent="0.25">
      <c r="A539" s="2" t="s">
        <v>71</v>
      </c>
      <c r="B539" s="10">
        <v>1.6839999999999999</v>
      </c>
      <c r="C539" s="13">
        <v>1.6839999999999999</v>
      </c>
      <c r="D539" s="13">
        <v>0.51071083000000006</v>
      </c>
      <c r="E539" s="62">
        <f t="shared" si="43"/>
        <v>0.30327246437054639</v>
      </c>
      <c r="F539" s="11" t="s">
        <v>20</v>
      </c>
      <c r="G539" s="12" t="s">
        <v>20</v>
      </c>
      <c r="H539" s="12" t="s">
        <v>20</v>
      </c>
      <c r="I539" s="20" t="s">
        <v>20</v>
      </c>
    </row>
    <row r="540" spans="1:9" x14ac:dyDescent="0.25">
      <c r="A540" s="2" t="s">
        <v>72</v>
      </c>
      <c r="B540" s="10">
        <v>22.465060000000001</v>
      </c>
      <c r="C540" s="13">
        <v>22.314867</v>
      </c>
      <c r="D540" s="13">
        <v>7.7581115499999997</v>
      </c>
      <c r="E540" s="62">
        <f t="shared" si="43"/>
        <v>0.34766559666252994</v>
      </c>
      <c r="F540" s="11">
        <v>2.0902400000000001</v>
      </c>
      <c r="G540" s="12">
        <v>2.2404329999999999</v>
      </c>
      <c r="H540" s="12">
        <v>0.59294902999999999</v>
      </c>
      <c r="I540" s="20">
        <f>H540/G540</f>
        <v>0.26465822901198116</v>
      </c>
    </row>
    <row r="541" spans="1:9" ht="15" customHeight="1" x14ac:dyDescent="0.25">
      <c r="A541" s="24" t="s">
        <v>73</v>
      </c>
      <c r="B541" s="10">
        <v>8.5886689999999994</v>
      </c>
      <c r="C541" s="13">
        <v>8.5750740000000008</v>
      </c>
      <c r="D541" s="13">
        <v>1.9958286299999999</v>
      </c>
      <c r="E541" s="62">
        <f t="shared" si="43"/>
        <v>0.23274768590918279</v>
      </c>
      <c r="F541" s="11">
        <v>0.81793099999999996</v>
      </c>
      <c r="G541" s="12">
        <v>0.83152599999999999</v>
      </c>
      <c r="H541" s="12">
        <v>3.1859480000000003E-2</v>
      </c>
      <c r="I541" s="20">
        <f>H541/G541</f>
        <v>3.8314472427801421E-2</v>
      </c>
    </row>
    <row r="542" spans="1:9" ht="15" customHeight="1" x14ac:dyDescent="0.25">
      <c r="A542" s="25" t="s">
        <v>74</v>
      </c>
      <c r="B542" s="10">
        <v>6.6812279999999999</v>
      </c>
      <c r="C542" s="13">
        <v>6.6572779999999998</v>
      </c>
      <c r="D542" s="13">
        <v>2.3395635600000002</v>
      </c>
      <c r="E542" s="62">
        <f t="shared" si="43"/>
        <v>0.35142945209738879</v>
      </c>
      <c r="F542" s="11">
        <v>9.3472E-2</v>
      </c>
      <c r="G542" s="12">
        <v>0.117422</v>
      </c>
      <c r="H542" s="12">
        <v>2.5633650000000001E-2</v>
      </c>
      <c r="I542" s="20">
        <f>H542/G542</f>
        <v>0.21830363986305804</v>
      </c>
    </row>
    <row r="543" spans="1:9" ht="15" customHeight="1" x14ac:dyDescent="0.25">
      <c r="A543" s="25" t="s">
        <v>105</v>
      </c>
      <c r="B543" s="10">
        <v>166.27</v>
      </c>
      <c r="C543" s="13">
        <v>173.81798599999999</v>
      </c>
      <c r="D543" s="13">
        <v>66.017621349999999</v>
      </c>
      <c r="E543" s="62">
        <f t="shared" si="43"/>
        <v>0.37980891891130303</v>
      </c>
      <c r="F543" s="44">
        <v>14.1</v>
      </c>
      <c r="G543" s="45">
        <v>16.600000000000001</v>
      </c>
      <c r="H543" s="45">
        <v>0.17346490000000001</v>
      </c>
      <c r="I543" s="20">
        <f>H543/G543</f>
        <v>1.0449692771084337E-2</v>
      </c>
    </row>
    <row r="544" spans="1:9" ht="15" customHeight="1" x14ac:dyDescent="0.25">
      <c r="A544" s="22" t="s">
        <v>232</v>
      </c>
      <c r="B544" s="10">
        <v>2.4315000000000002</v>
      </c>
      <c r="C544" s="13">
        <v>2.4315000000000002</v>
      </c>
      <c r="D544" s="13">
        <v>0.86851962999999999</v>
      </c>
      <c r="E544" s="62">
        <f t="shared" si="43"/>
        <v>0.35719499485914041</v>
      </c>
      <c r="F544" s="11" t="s">
        <v>20</v>
      </c>
      <c r="G544" s="12" t="s">
        <v>20</v>
      </c>
      <c r="H544" s="12" t="s">
        <v>20</v>
      </c>
      <c r="I544" s="20" t="s">
        <v>20</v>
      </c>
    </row>
    <row r="545" spans="1:9" x14ac:dyDescent="0.25">
      <c r="A545" s="2" t="s">
        <v>75</v>
      </c>
      <c r="B545" s="10">
        <v>25.402743999999998</v>
      </c>
      <c r="C545" s="13">
        <v>25.402743999999998</v>
      </c>
      <c r="D545" s="13">
        <v>7.1514060700000002</v>
      </c>
      <c r="E545" s="62">
        <f t="shared" si="43"/>
        <v>0.28152100694318694</v>
      </c>
      <c r="F545" s="44">
        <v>3.482256</v>
      </c>
      <c r="G545" s="45">
        <v>3.482256</v>
      </c>
      <c r="H545" s="45">
        <v>0.5551142</v>
      </c>
      <c r="I545" s="20">
        <f t="shared" ref="I545:I556" si="48">H545/G545</f>
        <v>0.15941223161077187</v>
      </c>
    </row>
    <row r="546" spans="1:9" x14ac:dyDescent="0.25">
      <c r="A546" s="7" t="s">
        <v>76</v>
      </c>
      <c r="B546" s="10">
        <v>9.5028109999999995</v>
      </c>
      <c r="C546" s="13">
        <v>9.5028109999999995</v>
      </c>
      <c r="D546" s="13">
        <v>2.6618721299999999</v>
      </c>
      <c r="E546" s="62">
        <f t="shared" si="43"/>
        <v>0.28011418200361976</v>
      </c>
      <c r="F546" s="44">
        <v>5.7622059999999999</v>
      </c>
      <c r="G546" s="45">
        <v>5.7622059999999999</v>
      </c>
      <c r="H546" s="45">
        <v>1.1887922200000001</v>
      </c>
      <c r="I546" s="20">
        <f t="shared" si="48"/>
        <v>0.20630852489480592</v>
      </c>
    </row>
    <row r="547" spans="1:9" x14ac:dyDescent="0.25">
      <c r="A547" s="2" t="s">
        <v>77</v>
      </c>
      <c r="B547" s="10">
        <v>66.904700000000005</v>
      </c>
      <c r="C547" s="13">
        <v>66.904700000000005</v>
      </c>
      <c r="D547" s="13">
        <v>3.80924241</v>
      </c>
      <c r="E547" s="62">
        <f t="shared" si="43"/>
        <v>5.6935348488222792E-2</v>
      </c>
      <c r="F547" s="44">
        <v>7.4455</v>
      </c>
      <c r="G547" s="45">
        <v>7.4455</v>
      </c>
      <c r="H547" s="45">
        <v>0.81362915000000002</v>
      </c>
      <c r="I547" s="20">
        <f t="shared" si="48"/>
        <v>0.10927797327244644</v>
      </c>
    </row>
    <row r="548" spans="1:9" x14ac:dyDescent="0.25">
      <c r="A548" s="2" t="s">
        <v>78</v>
      </c>
      <c r="B548" s="10">
        <v>264.96028999999999</v>
      </c>
      <c r="C548" s="13">
        <v>264.96028999999999</v>
      </c>
      <c r="D548" s="13">
        <v>89.495498510000004</v>
      </c>
      <c r="E548" s="62">
        <f t="shared" si="43"/>
        <v>0.33776947673932578</v>
      </c>
      <c r="F548" s="44">
        <v>21.7836</v>
      </c>
      <c r="G548" s="45">
        <v>21.7836</v>
      </c>
      <c r="H548" s="45">
        <v>3.1108082499999998</v>
      </c>
      <c r="I548" s="20">
        <f t="shared" si="48"/>
        <v>0.14280505747443029</v>
      </c>
    </row>
    <row r="549" spans="1:9" x14ac:dyDescent="0.25">
      <c r="A549" s="2" t="s">
        <v>86</v>
      </c>
      <c r="B549" s="10">
        <v>101.69029999999999</v>
      </c>
      <c r="C549" s="13">
        <v>100.2353</v>
      </c>
      <c r="D549" s="13">
        <v>32.088954129999998</v>
      </c>
      <c r="E549" s="62">
        <f t="shared" si="43"/>
        <v>0.32013626067862322</v>
      </c>
      <c r="F549" s="44">
        <v>26.477699999999999</v>
      </c>
      <c r="G549" s="45">
        <v>27.932700000000001</v>
      </c>
      <c r="H549" s="45">
        <v>4.3847336500000003</v>
      </c>
      <c r="I549" s="20">
        <f t="shared" si="48"/>
        <v>0.15697493081585381</v>
      </c>
    </row>
    <row r="550" spans="1:9" x14ac:dyDescent="0.25">
      <c r="A550" s="2" t="s">
        <v>79</v>
      </c>
      <c r="B550" s="10">
        <v>0.53</v>
      </c>
      <c r="C550" s="13">
        <v>0.53</v>
      </c>
      <c r="D550" s="13">
        <v>0.14828294</v>
      </c>
      <c r="E550" s="62">
        <f t="shared" si="43"/>
        <v>0.27977913207547167</v>
      </c>
      <c r="F550" s="11">
        <v>0.2</v>
      </c>
      <c r="G550" s="12">
        <v>0.2</v>
      </c>
      <c r="H550" s="12">
        <v>0</v>
      </c>
      <c r="I550" s="20">
        <f t="shared" si="48"/>
        <v>0</v>
      </c>
    </row>
    <row r="551" spans="1:9" ht="15.75" thickBot="1" x14ac:dyDescent="0.3">
      <c r="A551" s="9" t="s">
        <v>80</v>
      </c>
      <c r="B551" s="52">
        <v>32.020899999999997</v>
      </c>
      <c r="C551" s="53">
        <v>33.302317000000002</v>
      </c>
      <c r="D551" s="53">
        <v>10.83894916</v>
      </c>
      <c r="E551" s="64">
        <f>D551/C551</f>
        <v>0.32547132261097628</v>
      </c>
      <c r="F551" s="46">
        <v>8.6021000000000001</v>
      </c>
      <c r="G551" s="47">
        <v>8.6021000000000001</v>
      </c>
      <c r="H551" s="47">
        <v>6.1547904299999994</v>
      </c>
      <c r="I551" s="33">
        <f t="shared" si="48"/>
        <v>0.71549859104172231</v>
      </c>
    </row>
    <row r="552" spans="1:9" ht="15.75" thickBot="1" x14ac:dyDescent="0.3">
      <c r="A552" s="37" t="s">
        <v>100</v>
      </c>
      <c r="B552" s="73">
        <f>SUM(B553:B558)</f>
        <v>971.87879199999998</v>
      </c>
      <c r="C552" s="74">
        <f>SUM(C553:C558)</f>
        <v>971.87879199999998</v>
      </c>
      <c r="D552" s="74">
        <f>SUM(D553:D558)</f>
        <v>267.61262648000002</v>
      </c>
      <c r="E552" s="75">
        <f>D552/C552</f>
        <v>0.2753559689570837</v>
      </c>
      <c r="F552" s="76">
        <f>SUM(F553:F558)</f>
        <v>3360.5404369999997</v>
      </c>
      <c r="G552" s="38">
        <f>SUM(G553:G558)</f>
        <v>3360.5404369999997</v>
      </c>
      <c r="H552" s="38">
        <f>SUM(H553:H558)</f>
        <v>1270.38601326</v>
      </c>
      <c r="I552" s="41">
        <f t="shared" si="48"/>
        <v>0.37803027134352563</v>
      </c>
    </row>
    <row r="553" spans="1:9" x14ac:dyDescent="0.25">
      <c r="A553" s="7" t="s">
        <v>87</v>
      </c>
      <c r="B553" s="54">
        <v>260.33783099999999</v>
      </c>
      <c r="C553" s="55">
        <v>260.33783099999999</v>
      </c>
      <c r="D553" s="55">
        <v>39.850535590000007</v>
      </c>
      <c r="E553" s="65">
        <f>D553/C553</f>
        <v>0.15307239611287998</v>
      </c>
      <c r="F553" s="42">
        <v>229.974842</v>
      </c>
      <c r="G553" s="43">
        <v>229.974842</v>
      </c>
      <c r="H553" s="43">
        <v>43.999585359999998</v>
      </c>
      <c r="I553" s="30">
        <f t="shared" si="48"/>
        <v>0.19132347250400544</v>
      </c>
    </row>
    <row r="554" spans="1:9" x14ac:dyDescent="0.25">
      <c r="A554" s="2" t="s">
        <v>88</v>
      </c>
      <c r="B554" s="10">
        <v>333.76650000000001</v>
      </c>
      <c r="C554" s="13">
        <v>333.76650000000001</v>
      </c>
      <c r="D554" s="13">
        <v>103.974711</v>
      </c>
      <c r="E554" s="62">
        <f>D554/C554</f>
        <v>0.31151931365190932</v>
      </c>
      <c r="F554" s="44">
        <v>1102.0624</v>
      </c>
      <c r="G554" s="45">
        <v>1102.0624</v>
      </c>
      <c r="H554" s="45">
        <v>476.38560000000001</v>
      </c>
      <c r="I554" s="20">
        <f t="shared" si="48"/>
        <v>0.43226735618600182</v>
      </c>
    </row>
    <row r="555" spans="1:9" x14ac:dyDescent="0.25">
      <c r="A555" s="2" t="s">
        <v>89</v>
      </c>
      <c r="B555" s="10">
        <v>206.84880000000001</v>
      </c>
      <c r="C555" s="13">
        <v>206.84880000000001</v>
      </c>
      <c r="D555" s="13">
        <v>87.121735999999999</v>
      </c>
      <c r="E555" s="62">
        <f>D555/C555</f>
        <v>0.42118560030321661</v>
      </c>
      <c r="F555" s="44">
        <v>559.81719999999996</v>
      </c>
      <c r="G555" s="45">
        <v>559.81719999999996</v>
      </c>
      <c r="H555" s="45">
        <v>278.74059999999997</v>
      </c>
      <c r="I555" s="20">
        <f t="shared" si="48"/>
        <v>0.49791360465523388</v>
      </c>
    </row>
    <row r="556" spans="1:9" ht="17.25" x14ac:dyDescent="0.25">
      <c r="A556" s="2" t="s">
        <v>108</v>
      </c>
      <c r="B556" s="11" t="s">
        <v>20</v>
      </c>
      <c r="C556" s="12" t="s">
        <v>20</v>
      </c>
      <c r="D556" s="12" t="s">
        <v>20</v>
      </c>
      <c r="E556" s="62" t="s">
        <v>20</v>
      </c>
      <c r="F556" s="44">
        <v>1301.947776</v>
      </c>
      <c r="G556" s="45">
        <v>1301.947776</v>
      </c>
      <c r="H556" s="67">
        <v>435.11691805000004</v>
      </c>
      <c r="I556" s="20">
        <f t="shared" si="48"/>
        <v>0.33420458644418011</v>
      </c>
    </row>
    <row r="557" spans="1:9" x14ac:dyDescent="0.25">
      <c r="A557" s="2" t="s">
        <v>90</v>
      </c>
      <c r="B557" s="11">
        <v>2.9946999999999999</v>
      </c>
      <c r="C557" s="12">
        <v>2.9946999999999999</v>
      </c>
      <c r="D557" s="12">
        <v>0.68482496999999998</v>
      </c>
      <c r="E557" s="62">
        <f>D557/C557</f>
        <v>0.22867898954820182</v>
      </c>
      <c r="F557" s="68" t="s">
        <v>20</v>
      </c>
      <c r="G557" s="69" t="s">
        <v>20</v>
      </c>
      <c r="H557" s="69" t="s">
        <v>20</v>
      </c>
      <c r="I557" s="20" t="s">
        <v>20</v>
      </c>
    </row>
    <row r="558" spans="1:9" ht="15.75" thickBot="1" x14ac:dyDescent="0.3">
      <c r="A558" s="9" t="s">
        <v>91</v>
      </c>
      <c r="B558" s="52">
        <v>167.930961</v>
      </c>
      <c r="C558" s="53">
        <v>167.930961</v>
      </c>
      <c r="D558" s="53">
        <v>35.980818920000004</v>
      </c>
      <c r="E558" s="64">
        <f>D558/C558</f>
        <v>0.21425959040393991</v>
      </c>
      <c r="F558" s="46">
        <v>166.73821899999999</v>
      </c>
      <c r="G558" s="47">
        <v>166.73821899999999</v>
      </c>
      <c r="H558" s="47">
        <v>36.143309850000001</v>
      </c>
      <c r="I558" s="31">
        <f>H558/G558</f>
        <v>0.2167667980788496</v>
      </c>
    </row>
    <row r="559" spans="1:9" x14ac:dyDescent="0.25">
      <c r="A559" s="154" t="s">
        <v>213</v>
      </c>
      <c r="B559" s="154"/>
      <c r="C559" s="154"/>
      <c r="D559" s="154"/>
      <c r="E559" s="183" t="s">
        <v>214</v>
      </c>
      <c r="F559" s="183"/>
      <c r="G559" s="183"/>
      <c r="H559" s="183"/>
      <c r="I559" s="183"/>
    </row>
    <row r="560" spans="1:9" x14ac:dyDescent="0.25">
      <c r="A560" s="184" t="s">
        <v>215</v>
      </c>
      <c r="B560" s="185"/>
      <c r="C560" s="185"/>
      <c r="D560" s="185"/>
      <c r="E560" s="185"/>
      <c r="F560" s="185"/>
      <c r="G560" s="185"/>
      <c r="H560" s="185"/>
      <c r="I560" s="185"/>
    </row>
    <row r="561" spans="1:9" x14ac:dyDescent="0.25">
      <c r="A561" s="186"/>
      <c r="B561" s="186"/>
      <c r="C561" s="186"/>
      <c r="D561" s="186"/>
      <c r="E561" s="186"/>
      <c r="F561" s="186"/>
      <c r="G561" s="186"/>
      <c r="H561" s="186"/>
      <c r="I561" s="186"/>
    </row>
    <row r="562" spans="1:9" x14ac:dyDescent="0.25">
      <c r="A562" s="181" t="s">
        <v>95</v>
      </c>
      <c r="B562" s="181"/>
      <c r="C562" s="181"/>
      <c r="D562" s="181"/>
      <c r="E562" s="181"/>
      <c r="F562" s="181"/>
      <c r="G562" s="181"/>
      <c r="H562" s="181"/>
      <c r="I562" s="181"/>
    </row>
    <row r="563" spans="1:9" x14ac:dyDescent="0.25">
      <c r="A563" s="187" t="s">
        <v>106</v>
      </c>
      <c r="B563" s="187"/>
      <c r="C563" s="187"/>
      <c r="D563" s="187"/>
      <c r="E563" s="187"/>
      <c r="F563" s="187"/>
      <c r="G563" s="187"/>
      <c r="H563" s="187"/>
      <c r="I563" s="187"/>
    </row>
    <row r="564" spans="1:9" x14ac:dyDescent="0.25">
      <c r="A564" s="181" t="s">
        <v>229</v>
      </c>
      <c r="B564" s="181"/>
      <c r="C564" s="181"/>
      <c r="D564" s="181"/>
      <c r="E564" s="181"/>
      <c r="F564" s="181"/>
      <c r="G564" s="181"/>
      <c r="H564" s="181"/>
      <c r="I564" s="181"/>
    </row>
    <row r="565" spans="1:9" x14ac:dyDescent="0.25">
      <c r="A565" s="182" t="s">
        <v>107</v>
      </c>
      <c r="B565" s="182"/>
      <c r="C565" s="182"/>
      <c r="D565" s="182"/>
      <c r="E565" s="182"/>
      <c r="F565" s="182"/>
      <c r="G565" s="182"/>
      <c r="H565" s="182"/>
      <c r="I565" s="182"/>
    </row>
    <row r="566" spans="1:9" x14ac:dyDescent="0.25">
      <c r="A566" s="196" t="s">
        <v>0</v>
      </c>
      <c r="B566" s="196"/>
      <c r="C566" s="196"/>
      <c r="D566" s="196"/>
      <c r="E566" s="196"/>
      <c r="F566" s="196"/>
      <c r="G566" s="196"/>
      <c r="H566" s="196"/>
      <c r="I566" s="196"/>
    </row>
    <row r="567" spans="1:9" x14ac:dyDescent="0.25">
      <c r="A567" s="196" t="s">
        <v>1</v>
      </c>
      <c r="B567" s="196"/>
      <c r="C567" s="196"/>
      <c r="D567" s="196"/>
      <c r="E567" s="196"/>
      <c r="F567" s="196"/>
      <c r="G567" s="196"/>
      <c r="H567" s="196"/>
      <c r="I567" s="196"/>
    </row>
    <row r="568" spans="1:9" x14ac:dyDescent="0.25">
      <c r="A568" s="188" t="s">
        <v>212</v>
      </c>
      <c r="B568" s="188"/>
      <c r="C568" s="188"/>
      <c r="D568" s="188"/>
      <c r="E568" s="188"/>
      <c r="F568" s="188"/>
      <c r="G568" s="188"/>
      <c r="H568" s="188"/>
      <c r="I568" s="188"/>
    </row>
    <row r="569" spans="1:9" x14ac:dyDescent="0.25">
      <c r="A569" s="188" t="s">
        <v>96</v>
      </c>
      <c r="B569" s="188"/>
      <c r="C569" s="188"/>
      <c r="D569" s="188"/>
      <c r="E569" s="188"/>
      <c r="F569" s="188"/>
      <c r="G569" s="188"/>
      <c r="H569" s="188"/>
      <c r="I569" s="188"/>
    </row>
    <row r="570" spans="1:9" x14ac:dyDescent="0.25">
      <c r="A570" s="188" t="s">
        <v>2</v>
      </c>
      <c r="B570" s="188"/>
      <c r="C570" s="188"/>
      <c r="D570" s="188"/>
      <c r="E570" s="188"/>
      <c r="F570" s="188"/>
      <c r="G570" s="188"/>
      <c r="H570" s="188"/>
      <c r="I570" s="188"/>
    </row>
    <row r="571" spans="1:9" x14ac:dyDescent="0.25">
      <c r="A571" s="188" t="s">
        <v>233</v>
      </c>
      <c r="B571" s="188"/>
      <c r="C571" s="188"/>
      <c r="D571" s="188"/>
      <c r="E571" s="188"/>
      <c r="F571" s="188"/>
      <c r="G571" s="188"/>
      <c r="H571" s="188"/>
      <c r="I571" s="188"/>
    </row>
    <row r="572" spans="1:9" ht="15.75" thickBot="1" x14ac:dyDescent="0.3">
      <c r="A572" s="189" t="s">
        <v>3</v>
      </c>
      <c r="B572" s="189"/>
      <c r="C572" s="189"/>
      <c r="D572" s="189"/>
      <c r="E572" s="189"/>
      <c r="F572" s="189"/>
      <c r="G572" s="189"/>
      <c r="H572" s="189"/>
      <c r="I572" s="189"/>
    </row>
    <row r="573" spans="1:9" x14ac:dyDescent="0.25">
      <c r="A573" s="190" t="s">
        <v>4</v>
      </c>
      <c r="B573" s="192" t="s">
        <v>5</v>
      </c>
      <c r="C573" s="193"/>
      <c r="D573" s="193"/>
      <c r="E573" s="194"/>
      <c r="F573" s="192" t="s">
        <v>6</v>
      </c>
      <c r="G573" s="193"/>
      <c r="H573" s="193"/>
      <c r="I573" s="195"/>
    </row>
    <row r="574" spans="1:9" ht="30.75" thickBot="1" x14ac:dyDescent="0.3">
      <c r="A574" s="191"/>
      <c r="B574" s="172" t="s">
        <v>7</v>
      </c>
      <c r="C574" s="173" t="s">
        <v>8</v>
      </c>
      <c r="D574" s="173" t="s">
        <v>217</v>
      </c>
      <c r="E574" s="174" t="s">
        <v>10</v>
      </c>
      <c r="F574" s="175" t="s">
        <v>7</v>
      </c>
      <c r="G574" s="173" t="s">
        <v>8</v>
      </c>
      <c r="H574" s="173" t="s">
        <v>216</v>
      </c>
      <c r="I574" s="176" t="s">
        <v>10</v>
      </c>
    </row>
    <row r="575" spans="1:9" ht="15.75" thickBot="1" x14ac:dyDescent="0.3">
      <c r="A575" s="77" t="s">
        <v>98</v>
      </c>
      <c r="B575" s="26">
        <f>B576+B665</f>
        <v>14672.920396000001</v>
      </c>
      <c r="C575" s="27">
        <f>C576+C665</f>
        <v>14656.998579999999</v>
      </c>
      <c r="D575" s="27">
        <f>D576+D665</f>
        <v>6703.0871143299992</v>
      </c>
      <c r="E575" s="58">
        <f>D575/C575</f>
        <v>0.45733013329731792</v>
      </c>
      <c r="F575" s="26">
        <f>F576+F665</f>
        <v>8996.3504290000001</v>
      </c>
      <c r="G575" s="27">
        <f>G576+G665</f>
        <v>9036.6672629999994</v>
      </c>
      <c r="H575" s="27">
        <f>H576+H665</f>
        <v>3536.56390096</v>
      </c>
      <c r="I575" s="28">
        <f>H575/G575</f>
        <v>0.39135710080199732</v>
      </c>
    </row>
    <row r="576" spans="1:9" ht="15.75" thickBot="1" x14ac:dyDescent="0.3">
      <c r="A576" s="78" t="s">
        <v>11</v>
      </c>
      <c r="B576" s="39">
        <f>B577+B606</f>
        <v>13701.041604000002</v>
      </c>
      <c r="C576" s="40">
        <f>C577+C606</f>
        <v>13685.119788</v>
      </c>
      <c r="D576" s="40">
        <f>D577+D606</f>
        <v>6396.3626035799989</v>
      </c>
      <c r="E576" s="59">
        <f>D576/C576</f>
        <v>0.46739544137485328</v>
      </c>
      <c r="F576" s="39">
        <f>F577+F606</f>
        <v>5635.8099920000004</v>
      </c>
      <c r="G576" s="40">
        <f>G577+G606</f>
        <v>5676.1268259999997</v>
      </c>
      <c r="H576" s="40">
        <f>H577+H606</f>
        <v>2084.0853422199998</v>
      </c>
      <c r="I576" s="41">
        <f>H576/G576</f>
        <v>0.36716680336909724</v>
      </c>
    </row>
    <row r="577" spans="1:9" ht="15.75" thickBot="1" x14ac:dyDescent="0.3">
      <c r="A577" s="79" t="s">
        <v>12</v>
      </c>
      <c r="B577" s="18">
        <f>SUM(B578:B605)</f>
        <v>7884.8311790000025</v>
      </c>
      <c r="C577" s="19">
        <f>SUM(C578:C605)</f>
        <v>7854.7602150000002</v>
      </c>
      <c r="D577" s="19">
        <f>SUM(D578:D605)</f>
        <v>4057.9595285999999</v>
      </c>
      <c r="E577" s="60">
        <f>D577/C577</f>
        <v>0.51662424027287757</v>
      </c>
      <c r="F577" s="18">
        <f>SUM(F578:F605)</f>
        <v>3227.6491410000003</v>
      </c>
      <c r="G577" s="19">
        <f>SUM(G578:G605)</f>
        <v>3268.7505609999998</v>
      </c>
      <c r="H577" s="19">
        <f>SUM(H578:H605)</f>
        <v>1612.6768060700001</v>
      </c>
      <c r="I577" s="29">
        <f>H577/G577</f>
        <v>0.49336184452589077</v>
      </c>
    </row>
    <row r="578" spans="1:9" x14ac:dyDescent="0.25">
      <c r="A578" s="1" t="s">
        <v>13</v>
      </c>
      <c r="B578" s="48">
        <v>33.616399999999999</v>
      </c>
      <c r="C578" s="49">
        <v>33.560125999999997</v>
      </c>
      <c r="D578" s="49">
        <v>14.538633519999999</v>
      </c>
      <c r="E578" s="61">
        <f>D578/C578</f>
        <v>0.43321152965873849</v>
      </c>
      <c r="F578" s="42">
        <v>35.9876</v>
      </c>
      <c r="G578" s="43">
        <v>36.043874000000002</v>
      </c>
      <c r="H578" s="43">
        <v>10.45198566</v>
      </c>
      <c r="I578" s="30">
        <f>H578/G578</f>
        <v>0.28997953050218739</v>
      </c>
    </row>
    <row r="579" spans="1:9" x14ac:dyDescent="0.25">
      <c r="A579" s="2" t="s">
        <v>14</v>
      </c>
      <c r="B579" s="10">
        <v>104.1498</v>
      </c>
      <c r="C579" s="13">
        <v>107.6498</v>
      </c>
      <c r="D579" s="13">
        <v>41.567950369999998</v>
      </c>
      <c r="E579" s="62">
        <f>D579/C579</f>
        <v>0.38614052576038227</v>
      </c>
      <c r="F579" s="44">
        <v>19.126000000000001</v>
      </c>
      <c r="G579" s="45">
        <v>19.126000000000001</v>
      </c>
      <c r="H579" s="45">
        <v>5.2497237099999996</v>
      </c>
      <c r="I579" s="20">
        <f>H579/G579</f>
        <v>0.27448100543762416</v>
      </c>
    </row>
    <row r="580" spans="1:9" x14ac:dyDescent="0.25">
      <c r="A580" s="2" t="s">
        <v>15</v>
      </c>
      <c r="B580" s="10">
        <v>35.848700000000001</v>
      </c>
      <c r="C580" s="13">
        <v>36.747822999999997</v>
      </c>
      <c r="D580" s="13">
        <v>15.48120538</v>
      </c>
      <c r="E580" s="62">
        <f t="shared" ref="E580:E596" si="49">D580/C580</f>
        <v>0.42128224520946456</v>
      </c>
      <c r="F580" s="44">
        <v>2.18045</v>
      </c>
      <c r="G580" s="45">
        <v>2.2513269999999999</v>
      </c>
      <c r="H580" s="45">
        <v>1.6422684699999999</v>
      </c>
      <c r="I580" s="20">
        <f t="shared" ref="I580:I588" si="50">H580/G580</f>
        <v>0.72946687442561653</v>
      </c>
    </row>
    <row r="581" spans="1:9" x14ac:dyDescent="0.25">
      <c r="A581" s="2" t="s">
        <v>16</v>
      </c>
      <c r="B581" s="10">
        <v>104.298242</v>
      </c>
      <c r="C581" s="13">
        <v>103.719836</v>
      </c>
      <c r="D581" s="13">
        <v>43.53750634</v>
      </c>
      <c r="E581" s="62">
        <f t="shared" si="49"/>
        <v>0.41976065542564106</v>
      </c>
      <c r="F581" s="44">
        <v>3.9833259999999999</v>
      </c>
      <c r="G581" s="45">
        <v>4.5617320000000001</v>
      </c>
      <c r="H581" s="45">
        <v>2.1475284599999998</v>
      </c>
      <c r="I581" s="20">
        <f t="shared" si="50"/>
        <v>0.47077041351837412</v>
      </c>
    </row>
    <row r="582" spans="1:9" x14ac:dyDescent="0.25">
      <c r="A582" s="3" t="s">
        <v>81</v>
      </c>
      <c r="B582" s="10">
        <v>5.3787000000000003</v>
      </c>
      <c r="C582" s="13">
        <v>5.4524999999999997</v>
      </c>
      <c r="D582" s="13">
        <v>2.01536669</v>
      </c>
      <c r="E582" s="62">
        <f t="shared" si="49"/>
        <v>0.36962250160476851</v>
      </c>
      <c r="F582" s="44">
        <v>0.40658300000000003</v>
      </c>
      <c r="G582" s="45">
        <v>0.40678300000000001</v>
      </c>
      <c r="H582" s="45">
        <v>9.3865089999999998E-2</v>
      </c>
      <c r="I582" s="20">
        <f t="shared" si="50"/>
        <v>0.23074978551217726</v>
      </c>
    </row>
    <row r="583" spans="1:9" x14ac:dyDescent="0.25">
      <c r="A583" s="4" t="s">
        <v>17</v>
      </c>
      <c r="B583" s="10">
        <v>64.263900000000007</v>
      </c>
      <c r="C583" s="13">
        <v>64.240990999999994</v>
      </c>
      <c r="D583" s="13">
        <v>27.27343677</v>
      </c>
      <c r="E583" s="62">
        <f t="shared" si="49"/>
        <v>0.42454881759218194</v>
      </c>
      <c r="F583" s="44">
        <v>95.638023000000004</v>
      </c>
      <c r="G583" s="45">
        <v>92.250755999999996</v>
      </c>
      <c r="H583" s="45">
        <v>68.220627370000003</v>
      </c>
      <c r="I583" s="20">
        <f t="shared" si="50"/>
        <v>0.73951293548206809</v>
      </c>
    </row>
    <row r="584" spans="1:9" x14ac:dyDescent="0.25">
      <c r="A584" s="4" t="s">
        <v>82</v>
      </c>
      <c r="B584" s="10">
        <v>30.123702000000002</v>
      </c>
      <c r="C584" s="13">
        <v>29.747156</v>
      </c>
      <c r="D584" s="13">
        <v>13.227242140000001</v>
      </c>
      <c r="E584" s="62">
        <f t="shared" si="49"/>
        <v>0.44465568876567563</v>
      </c>
      <c r="F584" s="44">
        <v>255.60611800000001</v>
      </c>
      <c r="G584" s="45">
        <v>256.16103900000002</v>
      </c>
      <c r="H584" s="45">
        <v>134.80661072000001</v>
      </c>
      <c r="I584" s="20">
        <f t="shared" si="50"/>
        <v>0.52625727646271769</v>
      </c>
    </row>
    <row r="585" spans="1:9" x14ac:dyDescent="0.25">
      <c r="A585" s="2" t="s">
        <v>92</v>
      </c>
      <c r="B585" s="10">
        <v>592.73314800000003</v>
      </c>
      <c r="C585" s="13">
        <v>593.44497200000001</v>
      </c>
      <c r="D585" s="13">
        <v>190.40927249999999</v>
      </c>
      <c r="E585" s="62">
        <f t="shared" si="49"/>
        <v>0.32085413388589629</v>
      </c>
      <c r="F585" s="44">
        <v>190.01551599999999</v>
      </c>
      <c r="G585" s="45">
        <v>150.217006</v>
      </c>
      <c r="H585" s="45">
        <v>69.928866830000004</v>
      </c>
      <c r="I585" s="20">
        <f t="shared" si="50"/>
        <v>0.46551897612711046</v>
      </c>
    </row>
    <row r="586" spans="1:9" ht="17.25" x14ac:dyDescent="0.25">
      <c r="A586" s="4" t="s">
        <v>93</v>
      </c>
      <c r="B586" s="10">
        <v>1394.2363620000001</v>
      </c>
      <c r="C586" s="13">
        <v>1394.2363620000001</v>
      </c>
      <c r="D586" s="13">
        <v>648.6283833</v>
      </c>
      <c r="E586" s="62">
        <f t="shared" si="49"/>
        <v>0.46522125012545035</v>
      </c>
      <c r="F586" s="44">
        <v>229.03788900000001</v>
      </c>
      <c r="G586" s="45">
        <v>234.40109200000001</v>
      </c>
      <c r="H586" s="45">
        <v>119.10635459000001</v>
      </c>
      <c r="I586" s="20">
        <f t="shared" si="50"/>
        <v>0.50813054484404874</v>
      </c>
    </row>
    <row r="587" spans="1:9" x14ac:dyDescent="0.25">
      <c r="A587" s="5" t="s">
        <v>18</v>
      </c>
      <c r="B587" s="10">
        <v>3.2172580000000002</v>
      </c>
      <c r="C587" s="13">
        <v>3.1505719999999999</v>
      </c>
      <c r="D587" s="13">
        <v>1.4177627399999999</v>
      </c>
      <c r="E587" s="62">
        <f t="shared" si="49"/>
        <v>0.45000169493031739</v>
      </c>
      <c r="F587" s="44">
        <v>0.1048</v>
      </c>
      <c r="G587" s="45">
        <v>0.171486</v>
      </c>
      <c r="H587" s="45">
        <v>9.3550580000000008E-2</v>
      </c>
      <c r="I587" s="20">
        <f t="shared" si="50"/>
        <v>0.54552896446357146</v>
      </c>
    </row>
    <row r="588" spans="1:9" x14ac:dyDescent="0.25">
      <c r="A588" s="5" t="s">
        <v>19</v>
      </c>
      <c r="B588" s="10">
        <v>7.0593979999999998</v>
      </c>
      <c r="C588" s="13">
        <v>6.938358</v>
      </c>
      <c r="D588" s="13">
        <v>3.2561324100000002</v>
      </c>
      <c r="E588" s="62">
        <f t="shared" si="49"/>
        <v>0.46929437916002609</v>
      </c>
      <c r="F588" s="11">
        <v>0.135494</v>
      </c>
      <c r="G588" s="12">
        <v>0.25653399999999998</v>
      </c>
      <c r="H588" s="12">
        <v>7.8993969999999997E-2</v>
      </c>
      <c r="I588" s="20">
        <f t="shared" si="50"/>
        <v>0.30792787700655666</v>
      </c>
    </row>
    <row r="589" spans="1:9" x14ac:dyDescent="0.25">
      <c r="A589" s="2" t="s">
        <v>21</v>
      </c>
      <c r="B589" s="10">
        <v>115.891339</v>
      </c>
      <c r="C589" s="13">
        <v>118.946286</v>
      </c>
      <c r="D589" s="13">
        <v>52.235584709999998</v>
      </c>
      <c r="E589" s="62">
        <f t="shared" si="49"/>
        <v>0.43915271730300176</v>
      </c>
      <c r="F589" s="44">
        <v>31.302230999999999</v>
      </c>
      <c r="G589" s="45">
        <v>31.757781000000001</v>
      </c>
      <c r="H589" s="45">
        <v>14.33876478</v>
      </c>
      <c r="I589" s="20">
        <f>H589/G589</f>
        <v>0.45150398826668647</v>
      </c>
    </row>
    <row r="590" spans="1:9" x14ac:dyDescent="0.25">
      <c r="A590" s="2" t="s">
        <v>22</v>
      </c>
      <c r="B590" s="10">
        <v>36.215899999999998</v>
      </c>
      <c r="C590" s="13">
        <v>36.218265000000002</v>
      </c>
      <c r="D590" s="13">
        <v>15.49215111</v>
      </c>
      <c r="E590" s="62">
        <f t="shared" si="49"/>
        <v>0.42774415367494822</v>
      </c>
      <c r="F590" s="44">
        <v>1066.1043999999999</v>
      </c>
      <c r="G590" s="45">
        <v>1074.0694880000001</v>
      </c>
      <c r="H590" s="45">
        <v>450.93004106000001</v>
      </c>
      <c r="I590" s="20">
        <f>H590/G590</f>
        <v>0.41983321013956593</v>
      </c>
    </row>
    <row r="591" spans="1:9" x14ac:dyDescent="0.25">
      <c r="A591" s="5" t="s">
        <v>23</v>
      </c>
      <c r="B591" s="10">
        <v>162.929721</v>
      </c>
      <c r="C591" s="13">
        <v>163.76472100000001</v>
      </c>
      <c r="D591" s="13">
        <v>78.167043930000006</v>
      </c>
      <c r="E591" s="62">
        <f t="shared" si="49"/>
        <v>0.47731308338381379</v>
      </c>
      <c r="F591" s="44">
        <v>20.74945</v>
      </c>
      <c r="G591" s="45">
        <v>20.74945</v>
      </c>
      <c r="H591" s="45">
        <v>7.7909807400000002</v>
      </c>
      <c r="I591" s="20">
        <f>H591/G591</f>
        <v>0.37547890377817245</v>
      </c>
    </row>
    <row r="592" spans="1:9" x14ac:dyDescent="0.25">
      <c r="A592" s="5" t="s">
        <v>24</v>
      </c>
      <c r="B592" s="10">
        <v>37.025199999999998</v>
      </c>
      <c r="C592" s="13">
        <v>37.085006</v>
      </c>
      <c r="D592" s="13">
        <v>17.187866449999998</v>
      </c>
      <c r="E592" s="62">
        <f t="shared" si="49"/>
        <v>0.46347212266866017</v>
      </c>
      <c r="F592" s="11" t="s">
        <v>20</v>
      </c>
      <c r="G592" s="12" t="s">
        <v>20</v>
      </c>
      <c r="H592" s="12" t="s">
        <v>20</v>
      </c>
      <c r="I592" s="20" t="s">
        <v>20</v>
      </c>
    </row>
    <row r="593" spans="1:9" x14ac:dyDescent="0.25">
      <c r="A593" s="2" t="s">
        <v>25</v>
      </c>
      <c r="B593" s="10">
        <v>242.34583900000001</v>
      </c>
      <c r="C593" s="13">
        <v>240.26879299999999</v>
      </c>
      <c r="D593" s="13">
        <v>98.436653590000006</v>
      </c>
      <c r="E593" s="62">
        <f t="shared" si="49"/>
        <v>0.40969387809760216</v>
      </c>
      <c r="F593" s="44">
        <v>485.67582700000003</v>
      </c>
      <c r="G593" s="45">
        <v>548.54547300000002</v>
      </c>
      <c r="H593" s="45">
        <v>334.83163104000005</v>
      </c>
      <c r="I593" s="20">
        <f>H593/G593</f>
        <v>0.61039904168528258</v>
      </c>
    </row>
    <row r="594" spans="1:9" x14ac:dyDescent="0.25">
      <c r="A594" s="5" t="s">
        <v>26</v>
      </c>
      <c r="B594" s="10">
        <v>6.4889950000000001</v>
      </c>
      <c r="C594" s="13">
        <v>6.4889950000000001</v>
      </c>
      <c r="D594" s="13">
        <v>2.9526913299999999</v>
      </c>
      <c r="E594" s="62">
        <f t="shared" si="49"/>
        <v>0.45503060643443244</v>
      </c>
      <c r="F594" s="11">
        <v>0.29299999999999998</v>
      </c>
      <c r="G594" s="12">
        <v>0.29299999999999998</v>
      </c>
      <c r="H594" s="12">
        <v>9.5651079999999999E-2</v>
      </c>
      <c r="I594" s="20">
        <f>H594/G594</f>
        <v>0.32645419795221847</v>
      </c>
    </row>
    <row r="595" spans="1:9" x14ac:dyDescent="0.25">
      <c r="A595" s="5" t="s">
        <v>27</v>
      </c>
      <c r="B595" s="10">
        <v>158.12106600000001</v>
      </c>
      <c r="C595" s="13">
        <v>158.046066</v>
      </c>
      <c r="D595" s="13">
        <v>70.086793780000008</v>
      </c>
      <c r="E595" s="62">
        <f t="shared" si="49"/>
        <v>0.44345800913513411</v>
      </c>
      <c r="F595" s="44">
        <v>18.455352000000001</v>
      </c>
      <c r="G595" s="45">
        <v>18.455352000000001</v>
      </c>
      <c r="H595" s="45">
        <v>5.1724272600000001</v>
      </c>
      <c r="I595" s="20">
        <f t="shared" ref="I595:I599" si="51">H595/G595</f>
        <v>0.28026706074205465</v>
      </c>
    </row>
    <row r="596" spans="1:9" x14ac:dyDescent="0.25">
      <c r="A596" s="2" t="s">
        <v>28</v>
      </c>
      <c r="B596" s="10">
        <v>63.871867999999999</v>
      </c>
      <c r="C596" s="13">
        <v>63.035268000000002</v>
      </c>
      <c r="D596" s="13">
        <v>27.407644600000001</v>
      </c>
      <c r="E596" s="62">
        <f t="shared" si="49"/>
        <v>0.43479857339545219</v>
      </c>
      <c r="F596" s="44">
        <v>2.1659999999999999</v>
      </c>
      <c r="G596" s="45">
        <v>3.2668590000000002</v>
      </c>
      <c r="H596" s="45">
        <v>2.7572770499999999</v>
      </c>
      <c r="I596" s="20">
        <f t="shared" si="51"/>
        <v>0.84401470954210134</v>
      </c>
    </row>
    <row r="597" spans="1:9" x14ac:dyDescent="0.25">
      <c r="A597" s="2" t="s">
        <v>29</v>
      </c>
      <c r="B597" s="10">
        <v>1164.6968999999999</v>
      </c>
      <c r="C597" s="13">
        <v>1163.5074050000001</v>
      </c>
      <c r="D597" s="13">
        <v>529.20198814999992</v>
      </c>
      <c r="E597" s="62">
        <f>D597/C597</f>
        <v>0.45483336494106791</v>
      </c>
      <c r="F597" s="44">
        <v>376.83350000000002</v>
      </c>
      <c r="G597" s="45">
        <v>381.604646</v>
      </c>
      <c r="H597" s="45">
        <v>170.43927575000001</v>
      </c>
      <c r="I597" s="20">
        <f t="shared" si="51"/>
        <v>0.44663836653078903</v>
      </c>
    </row>
    <row r="598" spans="1:9" x14ac:dyDescent="0.25">
      <c r="A598" s="2" t="s">
        <v>30</v>
      </c>
      <c r="B598" s="10">
        <v>760.41640400000006</v>
      </c>
      <c r="C598" s="13">
        <v>759.67628200000001</v>
      </c>
      <c r="D598" s="13">
        <v>348.42746</v>
      </c>
      <c r="E598" s="62">
        <f t="shared" ref="E598:E604" si="52">D598/C598</f>
        <v>0.45865254484804358</v>
      </c>
      <c r="F598" s="44">
        <v>44.613967000000002</v>
      </c>
      <c r="G598" s="45">
        <v>48.823115999999999</v>
      </c>
      <c r="H598" s="45">
        <v>31.148276489999997</v>
      </c>
      <c r="I598" s="20">
        <f t="shared" si="51"/>
        <v>0.63798214948017651</v>
      </c>
    </row>
    <row r="599" spans="1:9" ht="17.25" x14ac:dyDescent="0.25">
      <c r="A599" s="4" t="s">
        <v>94</v>
      </c>
      <c r="B599" s="10">
        <v>40.099949000000002</v>
      </c>
      <c r="C599" s="13">
        <v>40.429462000000001</v>
      </c>
      <c r="D599" s="13">
        <v>16.823767119999999</v>
      </c>
      <c r="E599" s="62">
        <f t="shared" si="52"/>
        <v>0.41612641592905686</v>
      </c>
      <c r="F599" s="44">
        <v>5.2686339999999996</v>
      </c>
      <c r="G599" s="45">
        <v>5.6331600000000002</v>
      </c>
      <c r="H599" s="45">
        <v>1.5110130500000001</v>
      </c>
      <c r="I599" s="20">
        <f t="shared" si="51"/>
        <v>0.2682354220366544</v>
      </c>
    </row>
    <row r="600" spans="1:9" x14ac:dyDescent="0.25">
      <c r="A600" s="4" t="s">
        <v>218</v>
      </c>
      <c r="B600" s="10">
        <v>2.2999999999999998</v>
      </c>
      <c r="C600" s="13">
        <v>2.2999999999999998</v>
      </c>
      <c r="D600" s="13">
        <v>0</v>
      </c>
      <c r="E600" s="62">
        <f t="shared" si="52"/>
        <v>0</v>
      </c>
      <c r="F600" s="68" t="s">
        <v>20</v>
      </c>
      <c r="G600" s="69" t="s">
        <v>20</v>
      </c>
      <c r="H600" s="69" t="s">
        <v>20</v>
      </c>
      <c r="I600" s="20" t="s">
        <v>20</v>
      </c>
    </row>
    <row r="601" spans="1:9" x14ac:dyDescent="0.25">
      <c r="A601" s="2" t="s">
        <v>31</v>
      </c>
      <c r="B601" s="10">
        <v>3.218744</v>
      </c>
      <c r="C601" s="13">
        <v>3.218744</v>
      </c>
      <c r="D601" s="13">
        <v>1.3527627099999999</v>
      </c>
      <c r="E601" s="62">
        <f t="shared" si="52"/>
        <v>0.42027657682624026</v>
      </c>
      <c r="F601" s="11" t="s">
        <v>20</v>
      </c>
      <c r="G601" s="12" t="s">
        <v>20</v>
      </c>
      <c r="H601" s="12" t="s">
        <v>20</v>
      </c>
      <c r="I601" s="20" t="s">
        <v>20</v>
      </c>
    </row>
    <row r="602" spans="1:9" x14ac:dyDescent="0.25">
      <c r="A602" s="5" t="s">
        <v>32</v>
      </c>
      <c r="B602" s="10">
        <v>3.716996</v>
      </c>
      <c r="C602" s="13">
        <v>3.6919960000000001</v>
      </c>
      <c r="D602" s="13">
        <v>1.65923968</v>
      </c>
      <c r="E602" s="62">
        <f t="shared" si="52"/>
        <v>0.44941535147925404</v>
      </c>
      <c r="F602" s="44">
        <v>0.16520000000000001</v>
      </c>
      <c r="G602" s="45">
        <v>0.19020000000000001</v>
      </c>
      <c r="H602" s="45">
        <v>7.5139919999999999E-2</v>
      </c>
      <c r="I602" s="20">
        <f t="shared" ref="I602:I604" si="53">H602/G602</f>
        <v>0.39505741324921134</v>
      </c>
    </row>
    <row r="603" spans="1:9" x14ac:dyDescent="0.25">
      <c r="A603" s="5" t="s">
        <v>33</v>
      </c>
      <c r="B603" s="10">
        <v>134.130807</v>
      </c>
      <c r="C603" s="13">
        <v>132.96732299999999</v>
      </c>
      <c r="D603" s="13">
        <v>71.888583430000011</v>
      </c>
      <c r="E603" s="62">
        <f t="shared" si="52"/>
        <v>0.54064849775158674</v>
      </c>
      <c r="F603" s="44">
        <v>9.8806949999999993</v>
      </c>
      <c r="G603" s="45">
        <v>12.812583999999999</v>
      </c>
      <c r="H603" s="45">
        <v>4.3008054000000007</v>
      </c>
      <c r="I603" s="20">
        <f t="shared" si="53"/>
        <v>0.33567041589737096</v>
      </c>
    </row>
    <row r="604" spans="1:9" x14ac:dyDescent="0.25">
      <c r="A604" s="2" t="s">
        <v>34</v>
      </c>
      <c r="B604" s="10">
        <v>20.635840999999999</v>
      </c>
      <c r="C604" s="13">
        <v>20.635840999999999</v>
      </c>
      <c r="D604" s="13">
        <v>8.3943275100000001</v>
      </c>
      <c r="E604" s="62">
        <f t="shared" si="52"/>
        <v>0.40678388198474685</v>
      </c>
      <c r="F604" s="44">
        <v>333.91908599999999</v>
      </c>
      <c r="G604" s="45">
        <v>326.70182299999999</v>
      </c>
      <c r="H604" s="45">
        <v>177.465147</v>
      </c>
      <c r="I604" s="20">
        <f t="shared" si="53"/>
        <v>0.5432021938855236</v>
      </c>
    </row>
    <row r="605" spans="1:9" ht="15.75" thickBot="1" x14ac:dyDescent="0.3">
      <c r="A605" s="6" t="s">
        <v>35</v>
      </c>
      <c r="B605" s="50">
        <v>2557.8000000000002</v>
      </c>
      <c r="C605" s="51">
        <v>2525.5912659999999</v>
      </c>
      <c r="D605" s="51">
        <v>1716.8920783399999</v>
      </c>
      <c r="E605" s="63">
        <f>D605/C605</f>
        <v>0.67979807400078329</v>
      </c>
      <c r="F605" s="16" t="s">
        <v>20</v>
      </c>
      <c r="G605" s="17" t="s">
        <v>20</v>
      </c>
      <c r="H605" s="17" t="s">
        <v>20</v>
      </c>
      <c r="I605" s="31" t="s">
        <v>20</v>
      </c>
    </row>
    <row r="606" spans="1:9" ht="15.75" thickBot="1" x14ac:dyDescent="0.3">
      <c r="A606" s="36" t="s">
        <v>99</v>
      </c>
      <c r="B606" s="14">
        <f>SUM(B607:B664)</f>
        <v>5816.2104249999993</v>
      </c>
      <c r="C606" s="15">
        <f>SUM(C607:C664)</f>
        <v>5830.3595730000006</v>
      </c>
      <c r="D606" s="15">
        <f>SUM(D607:D664)</f>
        <v>2338.4030749799995</v>
      </c>
      <c r="E606" s="29">
        <f>D606/C606</f>
        <v>0.40107356085017215</v>
      </c>
      <c r="F606" s="70">
        <f>SUM(F607:F664)</f>
        <v>2408.1608509999996</v>
      </c>
      <c r="G606" s="71">
        <f>SUM(G607:G664)</f>
        <v>2407.3762649999999</v>
      </c>
      <c r="H606" s="71">
        <f>SUM(H607:H664)</f>
        <v>471.40853614999986</v>
      </c>
      <c r="I606" s="72">
        <f>H606/G606</f>
        <v>0.19581838659940426</v>
      </c>
    </row>
    <row r="607" spans="1:9" x14ac:dyDescent="0.25">
      <c r="A607" s="177" t="s">
        <v>83</v>
      </c>
      <c r="B607" s="48">
        <v>11.269500000000001</v>
      </c>
      <c r="C607" s="49">
        <v>11.269500000000001</v>
      </c>
      <c r="D607" s="49">
        <v>4.6976879900000004</v>
      </c>
      <c r="E607" s="61">
        <f>D607/C607</f>
        <v>0.41684972625227384</v>
      </c>
      <c r="F607" s="42">
        <v>0.74550000000000005</v>
      </c>
      <c r="G607" s="43">
        <v>0.74550000000000005</v>
      </c>
      <c r="H607" s="43">
        <v>0.13891842000000001</v>
      </c>
      <c r="I607" s="30">
        <f>H607/G607</f>
        <v>0.18634261569416499</v>
      </c>
    </row>
    <row r="608" spans="1:9" x14ac:dyDescent="0.25">
      <c r="A608" s="2" t="s">
        <v>36</v>
      </c>
      <c r="B608" s="10">
        <v>37.831600000000002</v>
      </c>
      <c r="C608" s="13">
        <v>40.154164000000002</v>
      </c>
      <c r="D608" s="13">
        <v>13.205097240000001</v>
      </c>
      <c r="E608" s="62">
        <f>D608/C608</f>
        <v>0.32885997178275211</v>
      </c>
      <c r="F608" s="44">
        <v>5.2013999999999996</v>
      </c>
      <c r="G608" s="45">
        <v>5.2013999999999996</v>
      </c>
      <c r="H608" s="45">
        <v>2.02617497</v>
      </c>
      <c r="I608" s="20">
        <f>H608/G608</f>
        <v>0.38954415541969473</v>
      </c>
    </row>
    <row r="609" spans="1:9" x14ac:dyDescent="0.25">
      <c r="A609" s="2" t="s">
        <v>37</v>
      </c>
      <c r="B609" s="10">
        <v>42.265599999999999</v>
      </c>
      <c r="C609" s="13">
        <v>42.265599999999999</v>
      </c>
      <c r="D609" s="13">
        <v>17.041336469999997</v>
      </c>
      <c r="E609" s="62">
        <f t="shared" ref="E609:E663" si="54">D609/C609</f>
        <v>0.40319636938787096</v>
      </c>
      <c r="F609" s="44">
        <v>20.238399999999999</v>
      </c>
      <c r="G609" s="45">
        <v>20.238399999999999</v>
      </c>
      <c r="H609" s="45">
        <v>8.6191382300000008</v>
      </c>
      <c r="I609" s="20">
        <f t="shared" ref="I609:I613" si="55">H609/G609</f>
        <v>0.42588041693019218</v>
      </c>
    </row>
    <row r="610" spans="1:9" x14ac:dyDescent="0.25">
      <c r="A610" s="2" t="s">
        <v>38</v>
      </c>
      <c r="B610" s="10">
        <v>8.0916259999999998</v>
      </c>
      <c r="C610" s="13">
        <v>8.0916259999999998</v>
      </c>
      <c r="D610" s="13">
        <v>2.8931853700000003</v>
      </c>
      <c r="E610" s="62">
        <f t="shared" si="54"/>
        <v>0.35755302704301961</v>
      </c>
      <c r="F610" s="44">
        <v>18.879574000000002</v>
      </c>
      <c r="G610" s="45">
        <v>26.721553</v>
      </c>
      <c r="H610" s="45">
        <v>21.31042411</v>
      </c>
      <c r="I610" s="20">
        <f t="shared" si="55"/>
        <v>0.79749946082849299</v>
      </c>
    </row>
    <row r="611" spans="1:9" x14ac:dyDescent="0.25">
      <c r="A611" s="2" t="s">
        <v>39</v>
      </c>
      <c r="B611" s="10">
        <v>46.505012000000001</v>
      </c>
      <c r="C611" s="13">
        <v>44.656545000000001</v>
      </c>
      <c r="D611" s="13">
        <v>21.713723260000002</v>
      </c>
      <c r="E611" s="62">
        <f t="shared" si="54"/>
        <v>0.48623831646626492</v>
      </c>
      <c r="F611" s="44">
        <v>92.449787999999998</v>
      </c>
      <c r="G611" s="45">
        <v>64.298254999999997</v>
      </c>
      <c r="H611" s="45">
        <v>24.04603977</v>
      </c>
      <c r="I611" s="20">
        <f t="shared" si="55"/>
        <v>0.37397655301842953</v>
      </c>
    </row>
    <row r="612" spans="1:9" x14ac:dyDescent="0.25">
      <c r="A612" s="2" t="s">
        <v>40</v>
      </c>
      <c r="B612" s="10">
        <v>6.5945999999999998</v>
      </c>
      <c r="C612" s="13">
        <v>6.5945999999999998</v>
      </c>
      <c r="D612" s="13">
        <v>2.4763015899999998</v>
      </c>
      <c r="E612" s="62">
        <f t="shared" si="54"/>
        <v>0.37550444151275286</v>
      </c>
      <c r="F612" s="44">
        <v>5.6376999999999997</v>
      </c>
      <c r="G612" s="45">
        <v>5.5677000000000003</v>
      </c>
      <c r="H612" s="45">
        <v>0.27055388000000002</v>
      </c>
      <c r="I612" s="20">
        <f t="shared" si="55"/>
        <v>4.8593473067873628E-2</v>
      </c>
    </row>
    <row r="613" spans="1:9" x14ac:dyDescent="0.25">
      <c r="A613" s="2" t="s">
        <v>41</v>
      </c>
      <c r="B613" s="10">
        <v>15.561688999999999</v>
      </c>
      <c r="C613" s="13">
        <v>15.561688999999999</v>
      </c>
      <c r="D613" s="13">
        <v>1.21153745</v>
      </c>
      <c r="E613" s="62">
        <f t="shared" si="54"/>
        <v>7.7853853138949131E-2</v>
      </c>
      <c r="F613" s="44">
        <v>1.1763110000000001</v>
      </c>
      <c r="G613" s="45">
        <v>1.1763110000000001</v>
      </c>
      <c r="H613" s="45">
        <v>0.43336497999999996</v>
      </c>
      <c r="I613" s="20">
        <f t="shared" si="55"/>
        <v>0.36841020784469408</v>
      </c>
    </row>
    <row r="614" spans="1:9" x14ac:dyDescent="0.25">
      <c r="A614" s="2" t="s">
        <v>42</v>
      </c>
      <c r="B614" s="10">
        <v>2.4843999999999999</v>
      </c>
      <c r="C614" s="13">
        <v>2.4843999999999999</v>
      </c>
      <c r="D614" s="13">
        <v>0.74407180000000006</v>
      </c>
      <c r="E614" s="62">
        <f t="shared" si="54"/>
        <v>0.29949758492996298</v>
      </c>
      <c r="F614" s="11" t="s">
        <v>20</v>
      </c>
      <c r="G614" s="12" t="s">
        <v>20</v>
      </c>
      <c r="H614" s="12" t="s">
        <v>20</v>
      </c>
      <c r="I614" s="20" t="s">
        <v>20</v>
      </c>
    </row>
    <row r="615" spans="1:9" x14ac:dyDescent="0.25">
      <c r="A615" s="2" t="s">
        <v>43</v>
      </c>
      <c r="B615" s="10">
        <v>9.1740729999999999</v>
      </c>
      <c r="C615" s="13">
        <v>9.1740729999999999</v>
      </c>
      <c r="D615" s="13">
        <v>3.3529545999999999</v>
      </c>
      <c r="E615" s="62">
        <f t="shared" si="54"/>
        <v>0.36548156963651801</v>
      </c>
      <c r="F615" s="44">
        <v>1.574727</v>
      </c>
      <c r="G615" s="45">
        <v>1.574727</v>
      </c>
      <c r="H615" s="45">
        <v>0.70180304000000004</v>
      </c>
      <c r="I615" s="20">
        <f t="shared" ref="I615:I622" si="56">H615/G615</f>
        <v>0.44566648060266956</v>
      </c>
    </row>
    <row r="616" spans="1:9" x14ac:dyDescent="0.25">
      <c r="A616" s="2" t="s">
        <v>44</v>
      </c>
      <c r="B616" s="10">
        <v>60.356999999999999</v>
      </c>
      <c r="C616" s="13">
        <v>60.311999999999998</v>
      </c>
      <c r="D616" s="13">
        <v>22.477208190000002</v>
      </c>
      <c r="E616" s="62">
        <f t="shared" si="54"/>
        <v>0.37268218911659379</v>
      </c>
      <c r="F616" s="44">
        <v>17.863</v>
      </c>
      <c r="G616" s="45">
        <v>17.908000000000001</v>
      </c>
      <c r="H616" s="45">
        <v>8.9105066999999991</v>
      </c>
      <c r="I616" s="20">
        <f t="shared" si="56"/>
        <v>0.49757129215992846</v>
      </c>
    </row>
    <row r="617" spans="1:9" x14ac:dyDescent="0.25">
      <c r="A617" s="2" t="s">
        <v>45</v>
      </c>
      <c r="B617" s="10">
        <v>21.744499999999999</v>
      </c>
      <c r="C617" s="13">
        <v>21.379845</v>
      </c>
      <c r="D617" s="13">
        <v>8.3434029899999995</v>
      </c>
      <c r="E617" s="62">
        <f t="shared" si="54"/>
        <v>0.39024618700462982</v>
      </c>
      <c r="F617" s="44">
        <v>3.0554999999999999</v>
      </c>
      <c r="G617" s="45">
        <v>3.4497200000000001</v>
      </c>
      <c r="H617" s="45">
        <v>1.2719627600000001</v>
      </c>
      <c r="I617" s="20">
        <f t="shared" si="56"/>
        <v>0.36871478264902657</v>
      </c>
    </row>
    <row r="618" spans="1:9" x14ac:dyDescent="0.25">
      <c r="A618" s="2" t="s">
        <v>46</v>
      </c>
      <c r="B618" s="10">
        <v>12.471005999999999</v>
      </c>
      <c r="C618" s="13">
        <v>12.471005999999999</v>
      </c>
      <c r="D618" s="13">
        <v>3.5720448</v>
      </c>
      <c r="E618" s="62">
        <f t="shared" si="54"/>
        <v>0.28642795938034193</v>
      </c>
      <c r="F618" s="44">
        <v>99.520697999999996</v>
      </c>
      <c r="G618" s="45">
        <v>109.984954</v>
      </c>
      <c r="H618" s="45">
        <v>51.668217799999994</v>
      </c>
      <c r="I618" s="20">
        <f t="shared" si="56"/>
        <v>0.46977532763254137</v>
      </c>
    </row>
    <row r="619" spans="1:9" x14ac:dyDescent="0.25">
      <c r="A619" s="2" t="s">
        <v>47</v>
      </c>
      <c r="B619" s="10">
        <v>52.038770999999997</v>
      </c>
      <c r="C619" s="13">
        <v>52.038770999999997</v>
      </c>
      <c r="D619" s="13">
        <v>20.374407329999997</v>
      </c>
      <c r="E619" s="62">
        <f t="shared" si="54"/>
        <v>0.39152360708134321</v>
      </c>
      <c r="F619" s="44">
        <v>26.503729</v>
      </c>
      <c r="G619" s="45">
        <v>26.503729</v>
      </c>
      <c r="H619" s="45">
        <v>8.6497989799999999</v>
      </c>
      <c r="I619" s="20">
        <f t="shared" si="56"/>
        <v>0.32636158406237853</v>
      </c>
    </row>
    <row r="620" spans="1:9" x14ac:dyDescent="0.25">
      <c r="A620" s="2" t="s">
        <v>48</v>
      </c>
      <c r="B620" s="10">
        <v>8.1217000000000006</v>
      </c>
      <c r="C620" s="13">
        <v>8.1217000000000006</v>
      </c>
      <c r="D620" s="13">
        <v>3.3264891699999999</v>
      </c>
      <c r="E620" s="62">
        <f t="shared" si="54"/>
        <v>0.40958040434884319</v>
      </c>
      <c r="F620" s="11">
        <v>0.439</v>
      </c>
      <c r="G620" s="12">
        <v>0.439</v>
      </c>
      <c r="H620" s="12">
        <v>0.1918811</v>
      </c>
      <c r="I620" s="20">
        <f t="shared" si="56"/>
        <v>0.43708678815489749</v>
      </c>
    </row>
    <row r="621" spans="1:9" x14ac:dyDescent="0.25">
      <c r="A621" s="2" t="s">
        <v>49</v>
      </c>
      <c r="B621" s="10">
        <v>25.426964999999999</v>
      </c>
      <c r="C621" s="13">
        <v>25.426964999999999</v>
      </c>
      <c r="D621" s="13">
        <v>9.1045027100000002</v>
      </c>
      <c r="E621" s="62">
        <f t="shared" si="54"/>
        <v>0.35806486185040176</v>
      </c>
      <c r="F621" s="44">
        <v>66.589034999999996</v>
      </c>
      <c r="G621" s="45">
        <v>66.907222000000004</v>
      </c>
      <c r="H621" s="45">
        <v>20.286850340000001</v>
      </c>
      <c r="I621" s="20">
        <f t="shared" si="56"/>
        <v>0.30320867813044156</v>
      </c>
    </row>
    <row r="622" spans="1:9" x14ac:dyDescent="0.25">
      <c r="A622" s="2" t="s">
        <v>50</v>
      </c>
      <c r="B622" s="10">
        <v>13.7944</v>
      </c>
      <c r="C622" s="13">
        <v>13.7944</v>
      </c>
      <c r="D622" s="13">
        <v>4.6512151799999994</v>
      </c>
      <c r="E622" s="62">
        <f t="shared" si="54"/>
        <v>0.33718140549788317</v>
      </c>
      <c r="F622" s="44">
        <v>9.1936</v>
      </c>
      <c r="G622" s="45">
        <v>9.1936</v>
      </c>
      <c r="H622" s="45">
        <v>0.28947994999999999</v>
      </c>
      <c r="I622" s="20">
        <f t="shared" si="56"/>
        <v>3.1487116037243301E-2</v>
      </c>
    </row>
    <row r="623" spans="1:9" x14ac:dyDescent="0.25">
      <c r="A623" s="2" t="s">
        <v>51</v>
      </c>
      <c r="B623" s="10">
        <v>0.873</v>
      </c>
      <c r="C623" s="13">
        <v>0.873</v>
      </c>
      <c r="D623" s="13">
        <v>0.23723955999999999</v>
      </c>
      <c r="E623" s="62">
        <f t="shared" si="54"/>
        <v>0.27175207331042384</v>
      </c>
      <c r="F623" s="11" t="s">
        <v>20</v>
      </c>
      <c r="G623" s="12" t="s">
        <v>20</v>
      </c>
      <c r="H623" s="12" t="s">
        <v>20</v>
      </c>
      <c r="I623" s="20" t="s">
        <v>20</v>
      </c>
    </row>
    <row r="624" spans="1:9" x14ac:dyDescent="0.25">
      <c r="A624" s="2" t="s">
        <v>101</v>
      </c>
      <c r="B624" s="10">
        <v>53.318660000000001</v>
      </c>
      <c r="C624" s="13">
        <v>53.318660000000001</v>
      </c>
      <c r="D624" s="13">
        <v>19.21720011</v>
      </c>
      <c r="E624" s="62">
        <f t="shared" si="54"/>
        <v>0.36042166307255286</v>
      </c>
      <c r="F624" s="11">
        <v>26.217644</v>
      </c>
      <c r="G624" s="12">
        <v>31.249084</v>
      </c>
      <c r="H624" s="12">
        <v>10.211711490000001</v>
      </c>
      <c r="I624" s="20">
        <f t="shared" ref="I624:I626" si="57">H624/G624</f>
        <v>0.32678434638276121</v>
      </c>
    </row>
    <row r="625" spans="1:9" x14ac:dyDescent="0.25">
      <c r="A625" s="2" t="s">
        <v>102</v>
      </c>
      <c r="B625" s="10">
        <v>7.0975910000000004</v>
      </c>
      <c r="C625" s="13">
        <v>7.0975910000000004</v>
      </c>
      <c r="D625" s="13">
        <v>2.73196174</v>
      </c>
      <c r="E625" s="62">
        <f t="shared" si="54"/>
        <v>0.38491394333654894</v>
      </c>
      <c r="F625" s="44">
        <v>4.2930999999999999</v>
      </c>
      <c r="G625" s="45">
        <v>4.2930999999999999</v>
      </c>
      <c r="H625" s="45">
        <v>3.5434280899999999</v>
      </c>
      <c r="I625" s="20">
        <f t="shared" si="57"/>
        <v>0.82537748713051173</v>
      </c>
    </row>
    <row r="626" spans="1:9" ht="18" thickBot="1" x14ac:dyDescent="0.3">
      <c r="A626" s="180" t="s">
        <v>103</v>
      </c>
      <c r="B626" s="52">
        <v>4036.6106799999998</v>
      </c>
      <c r="C626" s="53">
        <v>4042.2099050000002</v>
      </c>
      <c r="D626" s="53">
        <v>1675.9871012900001</v>
      </c>
      <c r="E626" s="64">
        <f t="shared" si="54"/>
        <v>0.4146214918767312</v>
      </c>
      <c r="F626" s="46">
        <v>393.71254399999998</v>
      </c>
      <c r="G626" s="47">
        <v>393.71254399999998</v>
      </c>
      <c r="H626" s="47">
        <v>49.305804449999926</v>
      </c>
      <c r="I626" s="31">
        <f t="shared" si="57"/>
        <v>0.12523300362510148</v>
      </c>
    </row>
    <row r="627" spans="1:9" x14ac:dyDescent="0.25">
      <c r="A627" s="177" t="s">
        <v>52</v>
      </c>
      <c r="B627" s="48">
        <v>0.2</v>
      </c>
      <c r="C627" s="49">
        <v>0.2</v>
      </c>
      <c r="D627" s="49">
        <v>0</v>
      </c>
      <c r="E627" s="61">
        <f t="shared" si="54"/>
        <v>0</v>
      </c>
      <c r="F627" s="178" t="s">
        <v>20</v>
      </c>
      <c r="G627" s="179" t="s">
        <v>20</v>
      </c>
      <c r="H627" s="179" t="s">
        <v>20</v>
      </c>
      <c r="I627" s="30" t="s">
        <v>20</v>
      </c>
    </row>
    <row r="628" spans="1:9" ht="15" customHeight="1" x14ac:dyDescent="0.25">
      <c r="A628" s="8" t="s">
        <v>235</v>
      </c>
      <c r="B628" s="10">
        <v>3.6706370000000001</v>
      </c>
      <c r="C628" s="13">
        <v>3.6706370000000001</v>
      </c>
      <c r="D628" s="13">
        <v>1.7458718400000002</v>
      </c>
      <c r="E628" s="62">
        <f t="shared" si="54"/>
        <v>0.4756318426474751</v>
      </c>
      <c r="F628" s="44">
        <v>1.017112</v>
      </c>
      <c r="G628" s="45">
        <v>0.98843599999999998</v>
      </c>
      <c r="H628" s="45">
        <v>0.33941340999999997</v>
      </c>
      <c r="I628" s="20">
        <f t="shared" ref="I628:I651" si="58">H628/G628</f>
        <v>0.34338430611592452</v>
      </c>
    </row>
    <row r="629" spans="1:9" x14ac:dyDescent="0.25">
      <c r="A629" s="2" t="s">
        <v>53</v>
      </c>
      <c r="B629" s="10">
        <v>1.3141</v>
      </c>
      <c r="C629" s="13">
        <v>1.4513499999999999</v>
      </c>
      <c r="D629" s="13">
        <v>0.58147852</v>
      </c>
      <c r="E629" s="62">
        <f t="shared" si="54"/>
        <v>0.4006466531160644</v>
      </c>
      <c r="F629" s="44">
        <v>0.3</v>
      </c>
      <c r="G629" s="45">
        <v>0.32774999999999999</v>
      </c>
      <c r="H629" s="45">
        <v>0.12412015</v>
      </c>
      <c r="I629" s="20">
        <f t="shared" si="58"/>
        <v>0.3787037376048818</v>
      </c>
    </row>
    <row r="630" spans="1:9" x14ac:dyDescent="0.25">
      <c r="A630" s="2" t="s">
        <v>54</v>
      </c>
      <c r="B630" s="10">
        <v>12.795199999999999</v>
      </c>
      <c r="C630" s="13">
        <v>12.795199999999999</v>
      </c>
      <c r="D630" s="13">
        <v>4.4920174500000005</v>
      </c>
      <c r="E630" s="62">
        <f t="shared" si="54"/>
        <v>0.35107051472427164</v>
      </c>
      <c r="F630" s="44">
        <v>15.8317</v>
      </c>
      <c r="G630" s="45">
        <v>15.8317</v>
      </c>
      <c r="H630" s="45">
        <v>2.28583267</v>
      </c>
      <c r="I630" s="20">
        <f t="shared" si="58"/>
        <v>0.14438327343241725</v>
      </c>
    </row>
    <row r="631" spans="1:9" x14ac:dyDescent="0.25">
      <c r="A631" s="2" t="s">
        <v>55</v>
      </c>
      <c r="B631" s="10">
        <v>167.1994</v>
      </c>
      <c r="C631" s="13">
        <v>170.15237200000001</v>
      </c>
      <c r="D631" s="13">
        <v>54.956942060000003</v>
      </c>
      <c r="E631" s="62">
        <f t="shared" si="54"/>
        <v>0.3229866349438843</v>
      </c>
      <c r="F631" s="44">
        <v>234.9006</v>
      </c>
      <c r="G631" s="45">
        <v>228.71727100000001</v>
      </c>
      <c r="H631" s="45">
        <v>48.648831880000003</v>
      </c>
      <c r="I631" s="20">
        <f t="shared" si="58"/>
        <v>0.21270292211557562</v>
      </c>
    </row>
    <row r="632" spans="1:9" x14ac:dyDescent="0.25">
      <c r="A632" s="2" t="s">
        <v>56</v>
      </c>
      <c r="B632" s="10">
        <v>11.663465</v>
      </c>
      <c r="C632" s="13">
        <v>11.663465</v>
      </c>
      <c r="D632" s="13">
        <v>4.9368098499999995</v>
      </c>
      <c r="E632" s="62">
        <f t="shared" si="54"/>
        <v>0.42327128773481976</v>
      </c>
      <c r="F632" s="44">
        <v>7.657235</v>
      </c>
      <c r="G632" s="45">
        <v>7.657235</v>
      </c>
      <c r="H632" s="45">
        <v>4.1002908900000001</v>
      </c>
      <c r="I632" s="20">
        <f t="shared" si="58"/>
        <v>0.5354793068255056</v>
      </c>
    </row>
    <row r="633" spans="1:9" x14ac:dyDescent="0.25">
      <c r="A633" s="2" t="s">
        <v>57</v>
      </c>
      <c r="B633" s="10">
        <v>26.862333</v>
      </c>
      <c r="C633" s="13">
        <v>26.861332999999998</v>
      </c>
      <c r="D633" s="13">
        <v>6.9044881399999998</v>
      </c>
      <c r="E633" s="62">
        <f t="shared" si="54"/>
        <v>0.25704190257423187</v>
      </c>
      <c r="F633" s="44">
        <v>377.87366700000001</v>
      </c>
      <c r="G633" s="45">
        <v>378.11466799999999</v>
      </c>
      <c r="H633" s="45">
        <v>6.5764448499999997</v>
      </c>
      <c r="I633" s="20">
        <f t="shared" si="58"/>
        <v>1.7392726086997504E-2</v>
      </c>
    </row>
    <row r="634" spans="1:9" x14ac:dyDescent="0.25">
      <c r="A634" s="2" t="s">
        <v>58</v>
      </c>
      <c r="B634" s="10">
        <v>8.0123850000000001</v>
      </c>
      <c r="C634" s="13">
        <v>8.0123850000000001</v>
      </c>
      <c r="D634" s="13">
        <v>2.94103906</v>
      </c>
      <c r="E634" s="62">
        <f t="shared" si="54"/>
        <v>0.36706162522145402</v>
      </c>
      <c r="F634" s="44">
        <v>93.507814999999994</v>
      </c>
      <c r="G634" s="45">
        <v>93.482815000000002</v>
      </c>
      <c r="H634" s="45">
        <v>54.676850259999995</v>
      </c>
      <c r="I634" s="20">
        <f t="shared" si="58"/>
        <v>0.5848866474549359</v>
      </c>
    </row>
    <row r="635" spans="1:9" x14ac:dyDescent="0.25">
      <c r="A635" s="2" t="s">
        <v>59</v>
      </c>
      <c r="B635" s="10">
        <v>24.393840999999998</v>
      </c>
      <c r="C635" s="13">
        <v>24.393840999999998</v>
      </c>
      <c r="D635" s="13">
        <v>9.1330275299999997</v>
      </c>
      <c r="E635" s="62">
        <f t="shared" si="54"/>
        <v>0.37439891200405873</v>
      </c>
      <c r="F635" s="44">
        <v>23.069849999999999</v>
      </c>
      <c r="G635" s="45">
        <v>23.069849999999999</v>
      </c>
      <c r="H635" s="45">
        <v>5.3498129400000005</v>
      </c>
      <c r="I635" s="20">
        <f t="shared" si="58"/>
        <v>0.23189630361705865</v>
      </c>
    </row>
    <row r="636" spans="1:9" x14ac:dyDescent="0.25">
      <c r="A636" s="2" t="s">
        <v>60</v>
      </c>
      <c r="B636" s="10">
        <v>18.488734999999998</v>
      </c>
      <c r="C636" s="13">
        <v>18.477564999999998</v>
      </c>
      <c r="D636" s="13">
        <v>6.5448689900000003</v>
      </c>
      <c r="E636" s="62">
        <f t="shared" si="54"/>
        <v>0.35420624903768438</v>
      </c>
      <c r="F636" s="44">
        <v>34.282764999999998</v>
      </c>
      <c r="G636" s="45">
        <v>34.293934999999998</v>
      </c>
      <c r="H636" s="45">
        <v>9.0031525899999991</v>
      </c>
      <c r="I636" s="20">
        <f t="shared" si="58"/>
        <v>0.26252900374366489</v>
      </c>
    </row>
    <row r="637" spans="1:9" x14ac:dyDescent="0.25">
      <c r="A637" s="2" t="s">
        <v>61</v>
      </c>
      <c r="B637" s="10">
        <v>6.1280020000000004</v>
      </c>
      <c r="C637" s="13">
        <v>6.1280020000000004</v>
      </c>
      <c r="D637" s="13">
        <v>1.94756317</v>
      </c>
      <c r="E637" s="62">
        <f t="shared" si="54"/>
        <v>0.31781372949943554</v>
      </c>
      <c r="F637" s="44">
        <v>1.0300590000000001</v>
      </c>
      <c r="G637" s="45">
        <v>1.0300590000000001</v>
      </c>
      <c r="H637" s="45">
        <v>0.29692180000000001</v>
      </c>
      <c r="I637" s="20">
        <f t="shared" si="58"/>
        <v>0.2882570804196653</v>
      </c>
    </row>
    <row r="638" spans="1:9" x14ac:dyDescent="0.25">
      <c r="A638" s="2" t="s">
        <v>97</v>
      </c>
      <c r="B638" s="10">
        <v>14.519124</v>
      </c>
      <c r="C638" s="13">
        <v>14.519124</v>
      </c>
      <c r="D638" s="13">
        <v>3.4349285699999998</v>
      </c>
      <c r="E638" s="62">
        <f t="shared" si="54"/>
        <v>0.23657960149661922</v>
      </c>
      <c r="F638" s="44">
        <v>1.4320759999999999</v>
      </c>
      <c r="G638" s="45">
        <v>1.4320759999999999</v>
      </c>
      <c r="H638" s="45">
        <v>0.41549885999999997</v>
      </c>
      <c r="I638" s="20">
        <f t="shared" si="58"/>
        <v>0.29013743683994425</v>
      </c>
    </row>
    <row r="639" spans="1:9" x14ac:dyDescent="0.25">
      <c r="A639" s="2" t="s">
        <v>62</v>
      </c>
      <c r="B639" s="10">
        <v>54.731400000000001</v>
      </c>
      <c r="C639" s="13">
        <v>54.613942999999999</v>
      </c>
      <c r="D639" s="13">
        <v>25.441161430000001</v>
      </c>
      <c r="E639" s="62">
        <f t="shared" si="54"/>
        <v>0.46583637863319999</v>
      </c>
      <c r="F639" s="44">
        <v>2.0242</v>
      </c>
      <c r="G639" s="45">
        <v>2.1416569999999999</v>
      </c>
      <c r="H639" s="45">
        <v>0.96964729000000005</v>
      </c>
      <c r="I639" s="20">
        <f t="shared" si="58"/>
        <v>0.4527556420099017</v>
      </c>
    </row>
    <row r="640" spans="1:9" x14ac:dyDescent="0.25">
      <c r="A640" s="2" t="s">
        <v>219</v>
      </c>
      <c r="B640" s="10">
        <v>8.4754819999999995</v>
      </c>
      <c r="C640" s="13">
        <v>8.488982</v>
      </c>
      <c r="D640" s="13">
        <v>2.2403400599999999</v>
      </c>
      <c r="E640" s="62">
        <f t="shared" si="54"/>
        <v>0.26391151023762327</v>
      </c>
      <c r="F640" s="44">
        <v>15.717917999999999</v>
      </c>
      <c r="G640" s="45">
        <v>15.704418</v>
      </c>
      <c r="H640" s="45">
        <v>6.1451645399999997</v>
      </c>
      <c r="I640" s="20">
        <f t="shared" si="58"/>
        <v>0.3913016413597753</v>
      </c>
    </row>
    <row r="641" spans="1:9" x14ac:dyDescent="0.25">
      <c r="A641" s="2" t="s">
        <v>63</v>
      </c>
      <c r="B641" s="10">
        <v>7.5107999999999997</v>
      </c>
      <c r="C641" s="13">
        <v>7.5107999999999997</v>
      </c>
      <c r="D641" s="13">
        <v>1.1962999999999999E-4</v>
      </c>
      <c r="E641" s="62">
        <f t="shared" si="54"/>
        <v>1.5927730734409118E-5</v>
      </c>
      <c r="F641" s="44">
        <v>1.66</v>
      </c>
      <c r="G641" s="45">
        <v>1.66</v>
      </c>
      <c r="H641" s="45">
        <v>0</v>
      </c>
      <c r="I641" s="20">
        <f t="shared" si="58"/>
        <v>0</v>
      </c>
    </row>
    <row r="642" spans="1:9" x14ac:dyDescent="0.25">
      <c r="A642" s="2" t="s">
        <v>84</v>
      </c>
      <c r="B642" s="10">
        <v>124.8222</v>
      </c>
      <c r="C642" s="13">
        <v>123.26246500000001</v>
      </c>
      <c r="D642" s="13">
        <v>44.415189950000006</v>
      </c>
      <c r="E642" s="62">
        <f t="shared" si="54"/>
        <v>0.36033021041725882</v>
      </c>
      <c r="F642" s="44">
        <v>2.6377999999999999</v>
      </c>
      <c r="G642" s="45">
        <v>4.1975350000000002</v>
      </c>
      <c r="H642" s="45">
        <v>1.0214986800000001</v>
      </c>
      <c r="I642" s="20">
        <f t="shared" si="58"/>
        <v>0.24335679869256602</v>
      </c>
    </row>
    <row r="643" spans="1:9" ht="17.25" x14ac:dyDescent="0.25">
      <c r="A643" s="2" t="s">
        <v>104</v>
      </c>
      <c r="B643" s="34">
        <v>60.588999999999999</v>
      </c>
      <c r="C643" s="35">
        <v>60.449289</v>
      </c>
      <c r="D643" s="35">
        <v>22.722868439999999</v>
      </c>
      <c r="E643" s="62">
        <f t="shared" si="54"/>
        <v>0.37589968080517866</v>
      </c>
      <c r="F643" s="34">
        <v>583.2894</v>
      </c>
      <c r="G643" s="35">
        <v>583.42911100000003</v>
      </c>
      <c r="H643" s="35">
        <v>36.836897329999999</v>
      </c>
      <c r="I643" s="20">
        <f t="shared" si="58"/>
        <v>6.3138600106637452E-2</v>
      </c>
    </row>
    <row r="644" spans="1:9" x14ac:dyDescent="0.25">
      <c r="A644" s="2" t="s">
        <v>64</v>
      </c>
      <c r="B644" s="10">
        <v>6.6338999999999997</v>
      </c>
      <c r="C644" s="13">
        <v>6.6338999999999997</v>
      </c>
      <c r="D644" s="13">
        <v>2.4619561000000001</v>
      </c>
      <c r="E644" s="62">
        <f t="shared" si="54"/>
        <v>0.37111745730264251</v>
      </c>
      <c r="F644" s="44">
        <v>5.9851999999999999</v>
      </c>
      <c r="G644" s="45">
        <v>5.9851999999999999</v>
      </c>
      <c r="H644" s="45">
        <v>1.4433236899999999</v>
      </c>
      <c r="I644" s="20">
        <f t="shared" si="58"/>
        <v>0.24114878199558912</v>
      </c>
    </row>
    <row r="645" spans="1:9" x14ac:dyDescent="0.25">
      <c r="A645" s="2" t="s">
        <v>65</v>
      </c>
      <c r="B645" s="10">
        <v>22.962513999999999</v>
      </c>
      <c r="C645" s="13">
        <v>22.962513999999999</v>
      </c>
      <c r="D645" s="13">
        <v>9.940784390000001</v>
      </c>
      <c r="E645" s="62">
        <f t="shared" si="54"/>
        <v>0.43291359082023867</v>
      </c>
      <c r="F645" s="44">
        <v>53.129190000000001</v>
      </c>
      <c r="G645" s="45">
        <v>53.129190000000001</v>
      </c>
      <c r="H645" s="45">
        <v>19.559423859999999</v>
      </c>
      <c r="I645" s="20">
        <f t="shared" si="58"/>
        <v>0.36814835422862646</v>
      </c>
    </row>
    <row r="646" spans="1:9" x14ac:dyDescent="0.25">
      <c r="A646" s="7" t="s">
        <v>85</v>
      </c>
      <c r="B646" s="10">
        <v>3.426625</v>
      </c>
      <c r="C646" s="13">
        <v>3.426625</v>
      </c>
      <c r="D646" s="13">
        <v>1.4778824699999999</v>
      </c>
      <c r="E646" s="62">
        <f t="shared" si="54"/>
        <v>0.43129390289278807</v>
      </c>
      <c r="F646" s="44">
        <v>2.2174749999999999</v>
      </c>
      <c r="G646" s="45">
        <v>2.6813199999999999</v>
      </c>
      <c r="H646" s="45">
        <v>0.51886507000000004</v>
      </c>
      <c r="I646" s="20">
        <f t="shared" si="58"/>
        <v>0.19351105798636495</v>
      </c>
    </row>
    <row r="647" spans="1:9" x14ac:dyDescent="0.25">
      <c r="A647" s="2" t="s">
        <v>66</v>
      </c>
      <c r="B647" s="10">
        <v>15.4984</v>
      </c>
      <c r="C647" s="13">
        <v>15.4984</v>
      </c>
      <c r="D647" s="13">
        <v>5.7658255800000004</v>
      </c>
      <c r="E647" s="62">
        <f t="shared" si="54"/>
        <v>0.37202714989934449</v>
      </c>
      <c r="F647" s="44">
        <v>7.9913999999999996</v>
      </c>
      <c r="G647" s="45">
        <v>9.7199779999999993</v>
      </c>
      <c r="H647" s="45">
        <v>7.8951030300000005</v>
      </c>
      <c r="I647" s="20">
        <f t="shared" si="58"/>
        <v>0.81225523658592658</v>
      </c>
    </row>
    <row r="648" spans="1:9" x14ac:dyDescent="0.25">
      <c r="A648" s="2" t="s">
        <v>67</v>
      </c>
      <c r="B648" s="10">
        <v>7.3010999999999999</v>
      </c>
      <c r="C648" s="13">
        <v>7.3010999999999999</v>
      </c>
      <c r="D648" s="13">
        <v>3.2721282500000002</v>
      </c>
      <c r="E648" s="62">
        <f t="shared" si="54"/>
        <v>0.44816921422799305</v>
      </c>
      <c r="F648" s="44">
        <v>51.475900000000003</v>
      </c>
      <c r="G648" s="45">
        <v>52.065452000000001</v>
      </c>
      <c r="H648" s="45">
        <v>24.4109464</v>
      </c>
      <c r="I648" s="20">
        <f t="shared" si="58"/>
        <v>0.46885113760272357</v>
      </c>
    </row>
    <row r="649" spans="1:9" x14ac:dyDescent="0.25">
      <c r="A649" s="2" t="s">
        <v>68</v>
      </c>
      <c r="B649" s="10">
        <v>7.2233419999999997</v>
      </c>
      <c r="C649" s="13">
        <v>7.2233419999999997</v>
      </c>
      <c r="D649" s="13">
        <v>2.4904813900000002</v>
      </c>
      <c r="E649" s="62">
        <f t="shared" si="54"/>
        <v>0.34478242757992084</v>
      </c>
      <c r="F649" s="44">
        <v>2.0239989999999999</v>
      </c>
      <c r="G649" s="45">
        <v>2.0239989999999999</v>
      </c>
      <c r="H649" s="45">
        <v>0.79915727000000003</v>
      </c>
      <c r="I649" s="20">
        <f t="shared" si="58"/>
        <v>0.3948407434983911</v>
      </c>
    </row>
    <row r="650" spans="1:9" x14ac:dyDescent="0.25">
      <c r="A650" s="2" t="s">
        <v>69</v>
      </c>
      <c r="B650" s="10">
        <v>6.3837650000000004</v>
      </c>
      <c r="C650" s="13">
        <v>6.5787649999999998</v>
      </c>
      <c r="D650" s="13">
        <v>2.7805397200000002</v>
      </c>
      <c r="E650" s="62">
        <f t="shared" si="54"/>
        <v>0.42265375340204436</v>
      </c>
      <c r="F650" s="44">
        <v>0.64803500000000003</v>
      </c>
      <c r="G650" s="45">
        <v>0.64803500000000003</v>
      </c>
      <c r="H650" s="45">
        <v>0.40884417000000001</v>
      </c>
      <c r="I650" s="20">
        <f t="shared" si="58"/>
        <v>0.63089828481486343</v>
      </c>
    </row>
    <row r="651" spans="1:9" x14ac:dyDescent="0.25">
      <c r="A651" s="2" t="s">
        <v>70</v>
      </c>
      <c r="B651" s="10">
        <v>14.6401</v>
      </c>
      <c r="C651" s="13">
        <v>14.631736</v>
      </c>
      <c r="D651" s="13">
        <v>5.7380772200000001</v>
      </c>
      <c r="E651" s="62">
        <f t="shared" si="54"/>
        <v>0.39216653580955807</v>
      </c>
      <c r="F651" s="44">
        <v>4.3112000000000004</v>
      </c>
      <c r="G651" s="45">
        <v>4.7195640000000001</v>
      </c>
      <c r="H651" s="45">
        <v>2.1818212000000003</v>
      </c>
      <c r="I651" s="20">
        <f t="shared" si="58"/>
        <v>0.46229295756980948</v>
      </c>
    </row>
    <row r="652" spans="1:9" x14ac:dyDescent="0.25">
      <c r="A652" s="2" t="s">
        <v>71</v>
      </c>
      <c r="B652" s="10">
        <v>1.6839999999999999</v>
      </c>
      <c r="C652" s="13">
        <v>1.6839999999999999</v>
      </c>
      <c r="D652" s="13">
        <v>0.63221869999999991</v>
      </c>
      <c r="E652" s="62">
        <f t="shared" si="54"/>
        <v>0.37542678147268405</v>
      </c>
      <c r="F652" s="11" t="s">
        <v>20</v>
      </c>
      <c r="G652" s="12" t="s">
        <v>20</v>
      </c>
      <c r="H652" s="12" t="s">
        <v>20</v>
      </c>
      <c r="I652" s="20" t="s">
        <v>20</v>
      </c>
    </row>
    <row r="653" spans="1:9" x14ac:dyDescent="0.25">
      <c r="A653" s="2" t="s">
        <v>72</v>
      </c>
      <c r="B653" s="10">
        <v>22.465060000000001</v>
      </c>
      <c r="C653" s="13">
        <v>22.312398000000002</v>
      </c>
      <c r="D653" s="13">
        <v>9.0305222599999997</v>
      </c>
      <c r="E653" s="62">
        <f t="shared" si="54"/>
        <v>0.40473113916307868</v>
      </c>
      <c r="F653" s="11">
        <v>2.0902400000000001</v>
      </c>
      <c r="G653" s="12">
        <v>2.242902</v>
      </c>
      <c r="H653" s="12">
        <v>0.91872624000000003</v>
      </c>
      <c r="I653" s="20">
        <f>H653/G653</f>
        <v>0.40961497203176955</v>
      </c>
    </row>
    <row r="654" spans="1:9" x14ac:dyDescent="0.25">
      <c r="A654" s="24" t="s">
        <v>206</v>
      </c>
      <c r="B654" s="10">
        <v>8.5886689999999994</v>
      </c>
      <c r="C654" s="13">
        <v>8.5750740000000008</v>
      </c>
      <c r="D654" s="13">
        <v>2.2989954100000003</v>
      </c>
      <c r="E654" s="62">
        <f t="shared" si="54"/>
        <v>0.26810210734041479</v>
      </c>
      <c r="F654" s="11">
        <v>0.81793099999999996</v>
      </c>
      <c r="G654" s="12">
        <v>0.83152599999999999</v>
      </c>
      <c r="H654" s="12">
        <v>3.2139109999999999E-2</v>
      </c>
      <c r="I654" s="20">
        <f>H654/G654</f>
        <v>3.8650757763437342E-2</v>
      </c>
    </row>
    <row r="655" spans="1:9" x14ac:dyDescent="0.25">
      <c r="A655" s="25" t="s">
        <v>234</v>
      </c>
      <c r="B655" s="10">
        <v>6.6812279999999999</v>
      </c>
      <c r="C655" s="13">
        <v>6.6572779999999998</v>
      </c>
      <c r="D655" s="13">
        <v>2.71427621</v>
      </c>
      <c r="E655" s="62">
        <f t="shared" si="54"/>
        <v>0.40771561740399004</v>
      </c>
      <c r="F655" s="11">
        <v>9.3472E-2</v>
      </c>
      <c r="G655" s="12">
        <v>0.117422</v>
      </c>
      <c r="H655" s="12">
        <v>2.8526349999999999E-2</v>
      </c>
      <c r="I655" s="20">
        <f>H655/G655</f>
        <v>0.24293871676517176</v>
      </c>
    </row>
    <row r="656" spans="1:9" x14ac:dyDescent="0.25">
      <c r="A656" s="25" t="s">
        <v>105</v>
      </c>
      <c r="B656" s="10">
        <v>166.27</v>
      </c>
      <c r="C656" s="13">
        <v>173.81798599999999</v>
      </c>
      <c r="D656" s="13">
        <v>79.069179439999999</v>
      </c>
      <c r="E656" s="62">
        <f t="shared" si="54"/>
        <v>0.45489641929230501</v>
      </c>
      <c r="F656" s="44">
        <v>14.1</v>
      </c>
      <c r="G656" s="45">
        <v>16.600000000000001</v>
      </c>
      <c r="H656" s="45">
        <v>2.1798184500000004</v>
      </c>
      <c r="I656" s="20">
        <f>H656/G656</f>
        <v>0.13131436445783135</v>
      </c>
    </row>
    <row r="657" spans="1:9" x14ac:dyDescent="0.25">
      <c r="A657" s="22" t="s">
        <v>110</v>
      </c>
      <c r="B657" s="10">
        <v>2.4315000000000002</v>
      </c>
      <c r="C657" s="13">
        <v>2.4315000000000002</v>
      </c>
      <c r="D657" s="13">
        <v>1.00295673</v>
      </c>
      <c r="E657" s="62">
        <f t="shared" si="54"/>
        <v>0.41248477483035156</v>
      </c>
      <c r="F657" s="11" t="s">
        <v>20</v>
      </c>
      <c r="G657" s="12" t="s">
        <v>20</v>
      </c>
      <c r="H657" s="12" t="s">
        <v>20</v>
      </c>
      <c r="I657" s="20" t="s">
        <v>20</v>
      </c>
    </row>
    <row r="658" spans="1:9" x14ac:dyDescent="0.25">
      <c r="A658" s="2" t="s">
        <v>75</v>
      </c>
      <c r="B658" s="10">
        <v>25.402743999999998</v>
      </c>
      <c r="C658" s="13">
        <v>25.402743999999998</v>
      </c>
      <c r="D658" s="13">
        <v>11.02064975</v>
      </c>
      <c r="E658" s="62">
        <f t="shared" si="54"/>
        <v>0.4338369803671604</v>
      </c>
      <c r="F658" s="44">
        <v>3.482256</v>
      </c>
      <c r="G658" s="45">
        <v>3.482256</v>
      </c>
      <c r="H658" s="45">
        <v>0.6963049</v>
      </c>
      <c r="I658" s="20">
        <f t="shared" ref="I658:I669" si="59">H658/G658</f>
        <v>0.19995798700612477</v>
      </c>
    </row>
    <row r="659" spans="1:9" x14ac:dyDescent="0.25">
      <c r="A659" s="7" t="s">
        <v>76</v>
      </c>
      <c r="B659" s="10">
        <v>9.5028109999999995</v>
      </c>
      <c r="C659" s="13">
        <v>9.5028109999999995</v>
      </c>
      <c r="D659" s="13">
        <v>3.2408743599999998</v>
      </c>
      <c r="E659" s="62">
        <f t="shared" si="54"/>
        <v>0.34104375642112633</v>
      </c>
      <c r="F659" s="44">
        <v>5.7622059999999999</v>
      </c>
      <c r="G659" s="45">
        <v>5.7622059999999999</v>
      </c>
      <c r="H659" s="45">
        <v>1.62817473</v>
      </c>
      <c r="I659" s="20">
        <f t="shared" si="59"/>
        <v>0.28256100701710424</v>
      </c>
    </row>
    <row r="660" spans="1:9" x14ac:dyDescent="0.25">
      <c r="A660" s="2" t="s">
        <v>77</v>
      </c>
      <c r="B660" s="10">
        <v>66.904700000000005</v>
      </c>
      <c r="C660" s="13">
        <v>66.904700000000005</v>
      </c>
      <c r="D660" s="13">
        <v>4.7865349800000008</v>
      </c>
      <c r="E660" s="62">
        <f t="shared" si="54"/>
        <v>7.1542581911285763E-2</v>
      </c>
      <c r="F660" s="44">
        <v>7.4455</v>
      </c>
      <c r="G660" s="45">
        <v>7.4455</v>
      </c>
      <c r="H660" s="45">
        <v>1.05505849</v>
      </c>
      <c r="I660" s="20">
        <f t="shared" si="59"/>
        <v>0.14170418239204888</v>
      </c>
    </row>
    <row r="661" spans="1:9" x14ac:dyDescent="0.25">
      <c r="A661" s="2" t="s">
        <v>78</v>
      </c>
      <c r="B661" s="10">
        <v>264.96028999999999</v>
      </c>
      <c r="C661" s="13">
        <v>264.96028999999999</v>
      </c>
      <c r="D661" s="13">
        <v>108.84190347000001</v>
      </c>
      <c r="E661" s="62">
        <f t="shared" si="54"/>
        <v>0.41078571989032775</v>
      </c>
      <c r="F661" s="44">
        <v>21.7836</v>
      </c>
      <c r="G661" s="45">
        <v>21.7836</v>
      </c>
      <c r="H661" s="45">
        <v>3.7319687200000002</v>
      </c>
      <c r="I661" s="20">
        <f t="shared" si="59"/>
        <v>0.17132010870563177</v>
      </c>
    </row>
    <row r="662" spans="1:9" x14ac:dyDescent="0.25">
      <c r="A662" s="2" t="s">
        <v>86</v>
      </c>
      <c r="B662" s="10">
        <v>101.69029999999999</v>
      </c>
      <c r="C662" s="13">
        <v>100.0753</v>
      </c>
      <c r="D662" s="13">
        <v>36.241827069999999</v>
      </c>
      <c r="E662" s="62">
        <f t="shared" si="54"/>
        <v>0.36214557508196327</v>
      </c>
      <c r="F662" s="44">
        <v>26.477699999999999</v>
      </c>
      <c r="G662" s="45">
        <v>28.092700000000001</v>
      </c>
      <c r="H662" s="45">
        <v>9.0649280000000001</v>
      </c>
      <c r="I662" s="20">
        <f t="shared" si="59"/>
        <v>0.32267913016548783</v>
      </c>
    </row>
    <row r="663" spans="1:9" x14ac:dyDescent="0.25">
      <c r="A663" s="2" t="s">
        <v>79</v>
      </c>
      <c r="B663" s="10">
        <v>0.53</v>
      </c>
      <c r="C663" s="13">
        <v>0.53</v>
      </c>
      <c r="D663" s="13">
        <v>0.18149434</v>
      </c>
      <c r="E663" s="62">
        <f t="shared" si="54"/>
        <v>0.3424421509433962</v>
      </c>
      <c r="F663" s="11">
        <v>0.2</v>
      </c>
      <c r="G663" s="12">
        <v>0.2</v>
      </c>
      <c r="H663" s="12">
        <v>0</v>
      </c>
      <c r="I663" s="20">
        <f t="shared" si="59"/>
        <v>0</v>
      </c>
    </row>
    <row r="664" spans="1:9" ht="15.75" thickBot="1" x14ac:dyDescent="0.3">
      <c r="A664" s="9" t="s">
        <v>80</v>
      </c>
      <c r="B664" s="52">
        <v>32.020899999999997</v>
      </c>
      <c r="C664" s="53">
        <v>33.302317000000002</v>
      </c>
      <c r="D664" s="53">
        <v>15.616583609999999</v>
      </c>
      <c r="E664" s="64">
        <f>D664/C664</f>
        <v>0.4689338465548808</v>
      </c>
      <c r="F664" s="46">
        <v>8.6021000000000001</v>
      </c>
      <c r="G664" s="47">
        <v>8.6021000000000001</v>
      </c>
      <c r="H664" s="47">
        <v>6.1889692699999994</v>
      </c>
      <c r="I664" s="33">
        <f t="shared" si="59"/>
        <v>0.71947190453493903</v>
      </c>
    </row>
    <row r="665" spans="1:9" ht="15.75" thickBot="1" x14ac:dyDescent="0.3">
      <c r="A665" s="37" t="s">
        <v>100</v>
      </c>
      <c r="B665" s="73">
        <f>SUM(B666:B671)</f>
        <v>971.87879199999998</v>
      </c>
      <c r="C665" s="74">
        <f>SUM(C666:C671)</f>
        <v>971.87879199999998</v>
      </c>
      <c r="D665" s="74">
        <f>SUM(D666:D671)</f>
        <v>306.72451075000004</v>
      </c>
      <c r="E665" s="75">
        <f>D665/C665</f>
        <v>0.31559955137903661</v>
      </c>
      <c r="F665" s="76">
        <f>SUM(F666:F671)</f>
        <v>3360.5404369999997</v>
      </c>
      <c r="G665" s="38">
        <f>SUM(G666:G671)</f>
        <v>3360.5404369999997</v>
      </c>
      <c r="H665" s="38">
        <f>SUM(H666:H671)</f>
        <v>1452.4785587399999</v>
      </c>
      <c r="I665" s="41">
        <f t="shared" si="59"/>
        <v>0.43221576587742161</v>
      </c>
    </row>
    <row r="666" spans="1:9" x14ac:dyDescent="0.25">
      <c r="A666" s="7" t="s">
        <v>87</v>
      </c>
      <c r="B666" s="54">
        <v>260.33783099999999</v>
      </c>
      <c r="C666" s="55">
        <v>260.33783099999999</v>
      </c>
      <c r="D666" s="55">
        <v>52.308840780000004</v>
      </c>
      <c r="E666" s="65">
        <f>D666/C666</f>
        <v>0.20092677494881642</v>
      </c>
      <c r="F666" s="42">
        <v>229.974842</v>
      </c>
      <c r="G666" s="43">
        <v>229.974842</v>
      </c>
      <c r="H666" s="43">
        <v>50.235224969999997</v>
      </c>
      <c r="I666" s="30">
        <f t="shared" si="59"/>
        <v>0.21843791491766737</v>
      </c>
    </row>
    <row r="667" spans="1:9" x14ac:dyDescent="0.25">
      <c r="A667" s="2" t="s">
        <v>88</v>
      </c>
      <c r="B667" s="10">
        <v>333.76650000000001</v>
      </c>
      <c r="C667" s="13">
        <v>333.76650000000001</v>
      </c>
      <c r="D667" s="13">
        <v>120.998649</v>
      </c>
      <c r="E667" s="62">
        <f>D667/C667</f>
        <v>0.36252484596267148</v>
      </c>
      <c r="F667" s="44">
        <v>1102.0624</v>
      </c>
      <c r="G667" s="45">
        <v>1102.0624</v>
      </c>
      <c r="H667" s="45">
        <v>572.72429999999997</v>
      </c>
      <c r="I667" s="20">
        <f t="shared" si="59"/>
        <v>0.5196840941130012</v>
      </c>
    </row>
    <row r="668" spans="1:9" x14ac:dyDescent="0.25">
      <c r="A668" s="2" t="s">
        <v>89</v>
      </c>
      <c r="B668" s="10">
        <v>206.84880000000001</v>
      </c>
      <c r="C668" s="13">
        <v>206.84880000000001</v>
      </c>
      <c r="D668" s="13">
        <v>93.254889000000006</v>
      </c>
      <c r="E668" s="62">
        <f>D668/C668</f>
        <v>0.45083601645259724</v>
      </c>
      <c r="F668" s="44">
        <v>559.81719999999996</v>
      </c>
      <c r="G668" s="45">
        <v>559.81719999999996</v>
      </c>
      <c r="H668" s="45">
        <v>278.74059999999997</v>
      </c>
      <c r="I668" s="20">
        <f t="shared" si="59"/>
        <v>0.49791360465523388</v>
      </c>
    </row>
    <row r="669" spans="1:9" ht="17.25" x14ac:dyDescent="0.25">
      <c r="A669" s="2" t="s">
        <v>108</v>
      </c>
      <c r="B669" s="11" t="s">
        <v>20</v>
      </c>
      <c r="C669" s="12" t="s">
        <v>20</v>
      </c>
      <c r="D669" s="12" t="s">
        <v>20</v>
      </c>
      <c r="E669" s="62" t="s">
        <v>20</v>
      </c>
      <c r="F669" s="44">
        <v>1301.947776</v>
      </c>
      <c r="G669" s="45">
        <v>1301.947776</v>
      </c>
      <c r="H669" s="67">
        <v>510.58002061000002</v>
      </c>
      <c r="I669" s="20">
        <f t="shared" si="59"/>
        <v>0.39216628348847077</v>
      </c>
    </row>
    <row r="670" spans="1:9" x14ac:dyDescent="0.25">
      <c r="A670" s="2" t="s">
        <v>90</v>
      </c>
      <c r="B670" s="11">
        <v>2.9946999999999999</v>
      </c>
      <c r="C670" s="12">
        <v>2.9946999999999999</v>
      </c>
      <c r="D670" s="12">
        <v>0.79657484999999995</v>
      </c>
      <c r="E670" s="62">
        <f>D670/C670</f>
        <v>0.26599487427789092</v>
      </c>
      <c r="F670" s="68" t="s">
        <v>20</v>
      </c>
      <c r="G670" s="69" t="s">
        <v>20</v>
      </c>
      <c r="H670" s="69" t="s">
        <v>20</v>
      </c>
      <c r="I670" s="20" t="s">
        <v>20</v>
      </c>
    </row>
    <row r="671" spans="1:9" ht="15.75" thickBot="1" x14ac:dyDescent="0.3">
      <c r="A671" s="9" t="s">
        <v>91</v>
      </c>
      <c r="B671" s="52">
        <v>167.930961</v>
      </c>
      <c r="C671" s="53">
        <v>167.930961</v>
      </c>
      <c r="D671" s="53">
        <v>39.365557119999998</v>
      </c>
      <c r="E671" s="64">
        <f>D671/C671</f>
        <v>0.23441512443914378</v>
      </c>
      <c r="F671" s="46">
        <v>166.73821899999999</v>
      </c>
      <c r="G671" s="47">
        <v>166.73821899999999</v>
      </c>
      <c r="H671" s="47">
        <v>40.198413159999994</v>
      </c>
      <c r="I671" s="31">
        <f>H671/G671</f>
        <v>0.24108697694557957</v>
      </c>
    </row>
    <row r="672" spans="1:9" x14ac:dyDescent="0.25">
      <c r="A672" s="154" t="s">
        <v>213</v>
      </c>
      <c r="B672" s="154"/>
      <c r="C672" s="154"/>
      <c r="D672" s="154"/>
      <c r="E672" s="183" t="s">
        <v>214</v>
      </c>
      <c r="F672" s="183"/>
      <c r="G672" s="183"/>
      <c r="H672" s="183"/>
      <c r="I672" s="183"/>
    </row>
    <row r="673" spans="1:9" x14ac:dyDescent="0.25">
      <c r="A673" s="184" t="s">
        <v>215</v>
      </c>
      <c r="B673" s="185"/>
      <c r="C673" s="185"/>
      <c r="D673" s="185"/>
      <c r="E673" s="185"/>
      <c r="F673" s="185"/>
      <c r="G673" s="185"/>
      <c r="H673" s="185"/>
      <c r="I673" s="185"/>
    </row>
    <row r="674" spans="1:9" x14ac:dyDescent="0.25">
      <c r="A674" s="186"/>
      <c r="B674" s="186"/>
      <c r="C674" s="186"/>
      <c r="D674" s="186"/>
      <c r="E674" s="186"/>
      <c r="F674" s="186"/>
      <c r="G674" s="186"/>
      <c r="H674" s="186"/>
      <c r="I674" s="186"/>
    </row>
    <row r="675" spans="1:9" x14ac:dyDescent="0.25">
      <c r="A675" s="181" t="s">
        <v>95</v>
      </c>
      <c r="B675" s="181"/>
      <c r="C675" s="181"/>
      <c r="D675" s="181"/>
      <c r="E675" s="181"/>
      <c r="F675" s="181"/>
      <c r="G675" s="181"/>
      <c r="H675" s="181"/>
      <c r="I675" s="181"/>
    </row>
    <row r="676" spans="1:9" x14ac:dyDescent="0.25">
      <c r="A676" s="187" t="s">
        <v>106</v>
      </c>
      <c r="B676" s="187"/>
      <c r="C676" s="187"/>
      <c r="D676" s="187"/>
      <c r="E676" s="187"/>
      <c r="F676" s="187"/>
      <c r="G676" s="187"/>
      <c r="H676" s="187"/>
      <c r="I676" s="187"/>
    </row>
    <row r="677" spans="1:9" x14ac:dyDescent="0.25">
      <c r="A677" s="181" t="s">
        <v>236</v>
      </c>
      <c r="B677" s="181"/>
      <c r="C677" s="181"/>
      <c r="D677" s="181"/>
      <c r="E677" s="181"/>
      <c r="F677" s="181"/>
      <c r="G677" s="181"/>
      <c r="H677" s="181"/>
      <c r="I677" s="181"/>
    </row>
    <row r="678" spans="1:9" x14ac:dyDescent="0.25">
      <c r="A678" s="182" t="s">
        <v>107</v>
      </c>
      <c r="B678" s="182"/>
      <c r="C678" s="182"/>
      <c r="D678" s="182"/>
      <c r="E678" s="182"/>
      <c r="F678" s="182"/>
      <c r="G678" s="182"/>
      <c r="H678" s="182"/>
      <c r="I678" s="182"/>
    </row>
  </sheetData>
  <mergeCells count="102">
    <mergeCell ref="A562:I562"/>
    <mergeCell ref="A563:I563"/>
    <mergeCell ref="A339:I339"/>
    <mergeCell ref="E333:I333"/>
    <mergeCell ref="A334:I334"/>
    <mergeCell ref="A335:I335"/>
    <mergeCell ref="A336:I336"/>
    <mergeCell ref="A337:I337"/>
    <mergeCell ref="A453:I453"/>
    <mergeCell ref="A454:I454"/>
    <mergeCell ref="A455:I455"/>
    <mergeCell ref="A345:I345"/>
    <mergeCell ref="A346:I346"/>
    <mergeCell ref="A347:A348"/>
    <mergeCell ref="B347:E347"/>
    <mergeCell ref="F347:I347"/>
    <mergeCell ref="A340:I340"/>
    <mergeCell ref="A341:I341"/>
    <mergeCell ref="A342:I342"/>
    <mergeCell ref="A343:I343"/>
    <mergeCell ref="A344:I344"/>
    <mergeCell ref="A229:I229"/>
    <mergeCell ref="A230:I230"/>
    <mergeCell ref="A231:I231"/>
    <mergeCell ref="A232:I232"/>
    <mergeCell ref="A233:I233"/>
    <mergeCell ref="A234:A235"/>
    <mergeCell ref="B234:E234"/>
    <mergeCell ref="F234:I234"/>
    <mergeCell ref="A338:I338"/>
    <mergeCell ref="A225:I225"/>
    <mergeCell ref="A226:I226"/>
    <mergeCell ref="E220:I220"/>
    <mergeCell ref="A221:I221"/>
    <mergeCell ref="A222:I222"/>
    <mergeCell ref="A223:I223"/>
    <mergeCell ref="A224:I224"/>
    <mergeCell ref="A227:I227"/>
    <mergeCell ref="A228:I228"/>
    <mergeCell ref="A114:I114"/>
    <mergeCell ref="A115:I115"/>
    <mergeCell ref="A116:I116"/>
    <mergeCell ref="A117:I117"/>
    <mergeCell ref="A118:I118"/>
    <mergeCell ref="A119:I119"/>
    <mergeCell ref="A120:I120"/>
    <mergeCell ref="A121:A122"/>
    <mergeCell ref="B121:E121"/>
    <mergeCell ref="F121:I121"/>
    <mergeCell ref="E107:I107"/>
    <mergeCell ref="A108:I108"/>
    <mergeCell ref="A111:I111"/>
    <mergeCell ref="A112:I112"/>
    <mergeCell ref="A113:I113"/>
    <mergeCell ref="A110:I110"/>
    <mergeCell ref="A109:I109"/>
    <mergeCell ref="A1:I1"/>
    <mergeCell ref="A2:I2"/>
    <mergeCell ref="A3:I3"/>
    <mergeCell ref="A4:I4"/>
    <mergeCell ref="A5:I5"/>
    <mergeCell ref="A6:I6"/>
    <mergeCell ref="A7:I7"/>
    <mergeCell ref="A8:A9"/>
    <mergeCell ref="B8:E8"/>
    <mergeCell ref="F8:I8"/>
    <mergeCell ref="A566:I566"/>
    <mergeCell ref="A567:I567"/>
    <mergeCell ref="A568:I568"/>
    <mergeCell ref="A569:I569"/>
    <mergeCell ref="A570:I570"/>
    <mergeCell ref="A451:I451"/>
    <mergeCell ref="A452:I452"/>
    <mergeCell ref="E446:I446"/>
    <mergeCell ref="A447:I447"/>
    <mergeCell ref="A448:I448"/>
    <mergeCell ref="A449:I449"/>
    <mergeCell ref="A450:I450"/>
    <mergeCell ref="A456:I456"/>
    <mergeCell ref="A457:I457"/>
    <mergeCell ref="A458:I458"/>
    <mergeCell ref="A459:I459"/>
    <mergeCell ref="A460:A461"/>
    <mergeCell ref="B460:E460"/>
    <mergeCell ref="F460:I460"/>
    <mergeCell ref="A564:I564"/>
    <mergeCell ref="A565:I565"/>
    <mergeCell ref="E559:I559"/>
    <mergeCell ref="A560:I560"/>
    <mergeCell ref="A561:I561"/>
    <mergeCell ref="A677:I677"/>
    <mergeCell ref="A678:I678"/>
    <mergeCell ref="E672:I672"/>
    <mergeCell ref="A673:I673"/>
    <mergeCell ref="A674:I674"/>
    <mergeCell ref="A675:I675"/>
    <mergeCell ref="A676:I676"/>
    <mergeCell ref="A571:I571"/>
    <mergeCell ref="A572:I572"/>
    <mergeCell ref="A573:A574"/>
    <mergeCell ref="B573:E573"/>
    <mergeCell ref="F573:I573"/>
  </mergeCells>
  <printOptions horizontalCentered="1"/>
  <pageMargins left="0.19685039370078741" right="0.19685039370078741" top="0.35433070866141736" bottom="0.35433070866141736" header="0" footer="0"/>
  <pageSetup scale="80" orientation="portrait" r:id="rId1"/>
  <rowBreaks count="5" manualBreakCount="5">
    <brk id="113" max="16383" man="1"/>
    <brk id="226" max="16383" man="1"/>
    <brk id="339" max="16383" man="1"/>
    <brk id="452" max="16383" man="1"/>
    <brk id="565" max="16383" man="1"/>
  </rowBreaks>
  <ignoredErrors>
    <ignoredError sqref="E10:E12 E100 E154 E123:E125 E213 E236:E238 E267 E326 E349:E351 E380 E439 E462:E464 E493 E552 E575:E577 E606 E665" formula="1"/>
    <ignoredError sqref="E41" evalError="1" formula="1"/>
    <ignoredError sqref="E38:E40 I38:I41 I76:I83 E84:E99 I91:I97 I73:I74 I99 I645:I651 I653:I655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view="pageBreakPreview" zoomScaleNormal="100" zoomScaleSheetLayoutView="100" workbookViewId="0">
      <selection activeCell="R14" sqref="R14"/>
    </sheetView>
  </sheetViews>
  <sheetFormatPr baseColWidth="10" defaultRowHeight="15" x14ac:dyDescent="0.25"/>
  <cols>
    <col min="1" max="1" width="33.85546875" style="83" customWidth="1"/>
    <col min="2" max="2" width="10.28515625" style="83" customWidth="1"/>
    <col min="3" max="4" width="11.7109375" style="83" customWidth="1"/>
    <col min="5" max="5" width="10.28515625" style="83" customWidth="1"/>
    <col min="6" max="6" width="11.7109375" style="83" customWidth="1"/>
    <col min="7" max="7" width="11.42578125" style="83" customWidth="1"/>
    <col min="8" max="8" width="4.5703125" style="83" customWidth="1"/>
    <col min="9" max="9" width="31.7109375" style="83" hidden="1" customWidth="1"/>
    <col min="10" max="10" width="7.28515625" style="83" hidden="1" customWidth="1"/>
    <col min="11" max="11" width="7.85546875" style="83" hidden="1" customWidth="1"/>
    <col min="12" max="12" width="11.42578125" style="83" hidden="1" customWidth="1"/>
    <col min="13" max="13" width="3.5703125" style="83" customWidth="1"/>
    <col min="14" max="14" width="41.28515625" style="83" hidden="1" customWidth="1"/>
    <col min="15" max="17" width="11.42578125" style="83" hidden="1" customWidth="1"/>
    <col min="18" max="18" width="32.85546875" style="83" customWidth="1"/>
    <col min="19" max="16384" width="11.42578125" style="83"/>
  </cols>
  <sheetData>
    <row r="1" spans="1:18" s="84" customFormat="1" ht="15.75" customHeight="1" x14ac:dyDescent="0.25">
      <c r="A1" s="197" t="s">
        <v>4</v>
      </c>
      <c r="B1" s="199" t="s">
        <v>5</v>
      </c>
      <c r="C1" s="200"/>
      <c r="D1" s="200"/>
      <c r="E1" s="199" t="s">
        <v>6</v>
      </c>
      <c r="F1" s="200"/>
      <c r="G1" s="201"/>
      <c r="L1" s="84">
        <v>1000000</v>
      </c>
      <c r="Q1" s="84">
        <v>1000000</v>
      </c>
    </row>
    <row r="2" spans="1:18" s="84" customFormat="1" ht="31.5" customHeight="1" thickBot="1" x14ac:dyDescent="0.3">
      <c r="A2" s="198"/>
      <c r="B2" s="85" t="s">
        <v>7</v>
      </c>
      <c r="C2" s="86" t="s">
        <v>8</v>
      </c>
      <c r="D2" s="86" t="s">
        <v>111</v>
      </c>
      <c r="E2" s="87" t="s">
        <v>7</v>
      </c>
      <c r="F2" s="86" t="s">
        <v>8</v>
      </c>
      <c r="G2" s="88" t="s">
        <v>111</v>
      </c>
    </row>
    <row r="3" spans="1:18" s="84" customFormat="1" ht="15.75" customHeight="1" thickBot="1" x14ac:dyDescent="0.3">
      <c r="A3" s="89" t="s">
        <v>12</v>
      </c>
      <c r="B3" s="90">
        <f>SUM(B4:B30)</f>
        <v>5326.801179000001</v>
      </c>
      <c r="C3" s="91">
        <f>SUM(C4:C30)</f>
        <v>5326.801179000001</v>
      </c>
      <c r="D3" s="91">
        <f>SUM(D4:D30)</f>
        <v>282.22488097999997</v>
      </c>
      <c r="E3" s="90">
        <f>SUM(E4:E31)</f>
        <v>3227.6491410000003</v>
      </c>
      <c r="F3" s="91">
        <f>SUM(F4:F31)</f>
        <v>3227.6491410000003</v>
      </c>
      <c r="G3" s="92">
        <f>SUM(G4:G31)</f>
        <v>198.96560912000001</v>
      </c>
      <c r="I3" s="93" t="s">
        <v>112</v>
      </c>
      <c r="J3" s="93" t="s">
        <v>7</v>
      </c>
      <c r="K3" s="93" t="s">
        <v>113</v>
      </c>
      <c r="L3" s="93" t="s">
        <v>9</v>
      </c>
      <c r="N3" s="93" t="s">
        <v>114</v>
      </c>
      <c r="O3" s="93" t="s">
        <v>7</v>
      </c>
      <c r="P3" s="93" t="s">
        <v>113</v>
      </c>
      <c r="Q3" s="93" t="s">
        <v>9</v>
      </c>
    </row>
    <row r="4" spans="1:18" s="84" customFormat="1" ht="15.75" customHeight="1" x14ac:dyDescent="0.25">
      <c r="A4" s="95" t="s">
        <v>13</v>
      </c>
      <c r="B4" s="48">
        <f>J20</f>
        <v>33.616399999999999</v>
      </c>
      <c r="C4" s="49">
        <f>K20</f>
        <v>33.616399999999999</v>
      </c>
      <c r="D4" s="96">
        <f>L20</f>
        <v>1.83136765</v>
      </c>
      <c r="E4" s="97">
        <f>O19</f>
        <v>35.9876</v>
      </c>
      <c r="F4" s="49">
        <f>P19</f>
        <v>35.9876</v>
      </c>
      <c r="G4" s="96">
        <f>Q19</f>
        <v>0.10672888</v>
      </c>
      <c r="I4" s="82" t="s">
        <v>115</v>
      </c>
      <c r="J4" s="94">
        <v>104.1498</v>
      </c>
      <c r="K4" s="94">
        <v>104.1498</v>
      </c>
      <c r="L4" s="94">
        <v>4.9282467499999996</v>
      </c>
      <c r="N4" s="82" t="s">
        <v>115</v>
      </c>
      <c r="O4" s="94">
        <v>19.126000000000001</v>
      </c>
      <c r="P4" s="94">
        <v>19.126000000000001</v>
      </c>
      <c r="Q4" s="94">
        <v>2.0192439999999999E-2</v>
      </c>
      <c r="R4" s="169"/>
    </row>
    <row r="5" spans="1:18" s="84" customFormat="1" ht="15.75" customHeight="1" x14ac:dyDescent="0.25">
      <c r="A5" s="98" t="s">
        <v>14</v>
      </c>
      <c r="B5" s="10">
        <f>J4</f>
        <v>104.1498</v>
      </c>
      <c r="C5" s="13">
        <f>K4</f>
        <v>104.1498</v>
      </c>
      <c r="D5" s="99">
        <f>L4</f>
        <v>4.9282467499999996</v>
      </c>
      <c r="E5" s="100">
        <f>O4</f>
        <v>19.126000000000001</v>
      </c>
      <c r="F5" s="13">
        <f>P4</f>
        <v>19.126000000000001</v>
      </c>
      <c r="G5" s="99">
        <f>Q4</f>
        <v>2.0192439999999999E-2</v>
      </c>
      <c r="I5" s="101" t="s">
        <v>116</v>
      </c>
      <c r="J5" s="94">
        <v>104.298242</v>
      </c>
      <c r="K5" s="94">
        <v>104.298242</v>
      </c>
      <c r="L5" s="94">
        <v>5.6059074800000008</v>
      </c>
      <c r="N5" s="82" t="s">
        <v>116</v>
      </c>
      <c r="O5" s="94">
        <v>3.9833259999999999</v>
      </c>
      <c r="P5" s="94">
        <v>3.9833259999999999</v>
      </c>
      <c r="Q5" s="94">
        <v>8.0250000000000004E-4</v>
      </c>
      <c r="R5" s="169"/>
    </row>
    <row r="6" spans="1:18" s="84" customFormat="1" ht="15.75" customHeight="1" x14ac:dyDescent="0.25">
      <c r="A6" s="98" t="s">
        <v>15</v>
      </c>
      <c r="B6" s="10">
        <f>J9</f>
        <v>35.848700000000001</v>
      </c>
      <c r="C6" s="13">
        <f>K9</f>
        <v>35.848700000000001</v>
      </c>
      <c r="D6" s="99">
        <f>L9</f>
        <v>1.58174047</v>
      </c>
      <c r="E6" s="100">
        <f>O9</f>
        <v>2.18045</v>
      </c>
      <c r="F6" s="13">
        <f>P9</f>
        <v>2.18045</v>
      </c>
      <c r="G6" s="99">
        <f>Q9</f>
        <v>2.4578240000000001E-2</v>
      </c>
      <c r="I6" s="82" t="s">
        <v>117</v>
      </c>
      <c r="J6" s="94">
        <v>242.34583900000001</v>
      </c>
      <c r="K6" s="94">
        <v>242.34583900000001</v>
      </c>
      <c r="L6" s="94">
        <v>13.7574725</v>
      </c>
      <c r="N6" s="82" t="s">
        <v>117</v>
      </c>
      <c r="O6" s="94">
        <v>485.67582700000003</v>
      </c>
      <c r="P6" s="94">
        <v>485.67582700000003</v>
      </c>
      <c r="Q6" s="94">
        <v>3.9619872000000003</v>
      </c>
      <c r="R6" s="169"/>
    </row>
    <row r="7" spans="1:18" s="84" customFormat="1" ht="15.75" customHeight="1" x14ac:dyDescent="0.25">
      <c r="A7" s="98" t="s">
        <v>16</v>
      </c>
      <c r="B7" s="10">
        <f>J5</f>
        <v>104.298242</v>
      </c>
      <c r="C7" s="13">
        <f>K5</f>
        <v>104.298242</v>
      </c>
      <c r="D7" s="99">
        <f>L5</f>
        <v>5.6059074800000008</v>
      </c>
      <c r="E7" s="100">
        <f>O5</f>
        <v>3.9833259999999999</v>
      </c>
      <c r="F7" s="13">
        <f>P5</f>
        <v>3.9833259999999999</v>
      </c>
      <c r="G7" s="99">
        <f>Q5</f>
        <v>8.0250000000000004E-4</v>
      </c>
      <c r="I7" s="82" t="s">
        <v>118</v>
      </c>
      <c r="J7" s="94">
        <v>63.871867999999999</v>
      </c>
      <c r="K7" s="94">
        <v>63.871867999999999</v>
      </c>
      <c r="L7" s="94">
        <v>3.2809678600000001</v>
      </c>
      <c r="N7" s="82" t="s">
        <v>118</v>
      </c>
      <c r="O7" s="94">
        <v>2.1659999999999999</v>
      </c>
      <c r="P7" s="94">
        <v>2.1659999999999999</v>
      </c>
      <c r="Q7" s="94">
        <v>0.17441000000000001</v>
      </c>
      <c r="R7" s="169"/>
    </row>
    <row r="8" spans="1:18" s="84" customFormat="1" ht="15.75" customHeight="1" x14ac:dyDescent="0.25">
      <c r="A8" s="102" t="s">
        <v>81</v>
      </c>
      <c r="B8" s="10">
        <f>J30</f>
        <v>5.3787000000000003</v>
      </c>
      <c r="C8" s="13">
        <f>K30</f>
        <v>5.3787000000000003</v>
      </c>
      <c r="D8" s="99">
        <f>L30</f>
        <v>0.22064432</v>
      </c>
      <c r="E8" s="100">
        <f>O27</f>
        <v>0.40658300000000003</v>
      </c>
      <c r="F8" s="13">
        <f>P27</f>
        <v>0.40658300000000003</v>
      </c>
      <c r="G8" s="99">
        <f>Q27</f>
        <v>4.1885200000000003E-3</v>
      </c>
      <c r="I8" s="82" t="s">
        <v>119</v>
      </c>
      <c r="J8" s="94">
        <v>1394.2363620000001</v>
      </c>
      <c r="K8" s="94">
        <v>1394.2363620000001</v>
      </c>
      <c r="L8" s="94">
        <v>82.939699599999997</v>
      </c>
      <c r="N8" s="82" t="s">
        <v>119</v>
      </c>
      <c r="O8" s="94">
        <v>229.03788900000001</v>
      </c>
      <c r="P8" s="94">
        <v>229.03788900000001</v>
      </c>
      <c r="Q8" s="94">
        <v>14.053467869999999</v>
      </c>
      <c r="R8" s="169"/>
    </row>
    <row r="9" spans="1:18" s="84" customFormat="1" ht="15.75" customHeight="1" x14ac:dyDescent="0.25">
      <c r="A9" s="103" t="s">
        <v>17</v>
      </c>
      <c r="B9" s="10">
        <f>J11</f>
        <v>64.263900000000007</v>
      </c>
      <c r="C9" s="13">
        <f>K11</f>
        <v>64.263900000000007</v>
      </c>
      <c r="D9" s="99">
        <f>L11</f>
        <v>3.5672748300000001</v>
      </c>
      <c r="E9" s="100">
        <f>O11</f>
        <v>95.638023000000004</v>
      </c>
      <c r="F9" s="13">
        <f>P11</f>
        <v>95.638023000000004</v>
      </c>
      <c r="G9" s="99">
        <f>Q11</f>
        <v>21.691908059999999</v>
      </c>
      <c r="I9" s="82" t="s">
        <v>120</v>
      </c>
      <c r="J9" s="94">
        <v>35.848700000000001</v>
      </c>
      <c r="K9" s="94">
        <v>35.848700000000001</v>
      </c>
      <c r="L9" s="94">
        <v>1.58174047</v>
      </c>
      <c r="N9" s="82" t="s">
        <v>120</v>
      </c>
      <c r="O9" s="94">
        <v>2.18045</v>
      </c>
      <c r="P9" s="94">
        <v>2.18045</v>
      </c>
      <c r="Q9" s="94">
        <v>2.4578240000000001E-2</v>
      </c>
      <c r="R9" s="169"/>
    </row>
    <row r="10" spans="1:18" s="84" customFormat="1" ht="15.75" customHeight="1" x14ac:dyDescent="0.25">
      <c r="A10" s="103" t="s">
        <v>82</v>
      </c>
      <c r="B10" s="10">
        <f>J18</f>
        <v>30.123702000000002</v>
      </c>
      <c r="C10" s="13">
        <f>K18</f>
        <v>30.123702000000002</v>
      </c>
      <c r="D10" s="99">
        <f>L18</f>
        <v>1.49800848</v>
      </c>
      <c r="E10" s="100">
        <f>O18</f>
        <v>255.60611800000001</v>
      </c>
      <c r="F10" s="13">
        <f>P18</f>
        <v>255.60611800000001</v>
      </c>
      <c r="G10" s="99">
        <f>Q18</f>
        <v>0.99539895</v>
      </c>
      <c r="I10" s="82" t="s">
        <v>121</v>
      </c>
      <c r="J10" s="94">
        <v>36.215899999999998</v>
      </c>
      <c r="K10" s="94">
        <v>36.215899999999998</v>
      </c>
      <c r="L10" s="94">
        <v>1.78502915</v>
      </c>
      <c r="N10" s="82" t="s">
        <v>121</v>
      </c>
      <c r="O10" s="94">
        <v>1066.1043999999999</v>
      </c>
      <c r="P10" s="94">
        <v>1066.1043999999999</v>
      </c>
      <c r="Q10" s="94">
        <v>124.02108131999999</v>
      </c>
      <c r="R10" s="169"/>
    </row>
    <row r="11" spans="1:18" s="84" customFormat="1" ht="15.75" customHeight="1" x14ac:dyDescent="0.25">
      <c r="A11" s="98" t="s">
        <v>92</v>
      </c>
      <c r="B11" s="10">
        <f>J15</f>
        <v>592.73314800000003</v>
      </c>
      <c r="C11" s="13">
        <f>K15</f>
        <v>592.73314800000003</v>
      </c>
      <c r="D11" s="99">
        <f>L15</f>
        <v>25.874143399999998</v>
      </c>
      <c r="E11" s="100">
        <f>O15</f>
        <v>190.01551599999999</v>
      </c>
      <c r="F11" s="13">
        <f>P15</f>
        <v>190.01551599999999</v>
      </c>
      <c r="G11" s="99">
        <f>Q15</f>
        <v>5.3069399999999996E-3</v>
      </c>
      <c r="I11" s="82" t="s">
        <v>122</v>
      </c>
      <c r="J11" s="94">
        <v>64.263900000000007</v>
      </c>
      <c r="K11" s="94">
        <v>64.263900000000007</v>
      </c>
      <c r="L11" s="94">
        <v>3.5672748300000001</v>
      </c>
      <c r="N11" s="82" t="s">
        <v>122</v>
      </c>
      <c r="O11" s="94">
        <v>95.638023000000004</v>
      </c>
      <c r="P11" s="94">
        <v>95.638023000000004</v>
      </c>
      <c r="Q11" s="94">
        <v>21.691908059999999</v>
      </c>
      <c r="R11" s="169"/>
    </row>
    <row r="12" spans="1:18" s="84" customFormat="1" ht="15.75" customHeight="1" x14ac:dyDescent="0.25">
      <c r="A12" s="103" t="s">
        <v>123</v>
      </c>
      <c r="B12" s="10">
        <f>J8</f>
        <v>1394.2363620000001</v>
      </c>
      <c r="C12" s="13">
        <f>K8</f>
        <v>1394.2363620000001</v>
      </c>
      <c r="D12" s="99">
        <f>L8</f>
        <v>82.939699599999997</v>
      </c>
      <c r="E12" s="100">
        <f>O8</f>
        <v>229.03788900000001</v>
      </c>
      <c r="F12" s="13">
        <f>P8</f>
        <v>229.03788900000001</v>
      </c>
      <c r="G12" s="99">
        <f>Q8</f>
        <v>14.053467869999999</v>
      </c>
      <c r="I12" s="82" t="s">
        <v>124</v>
      </c>
      <c r="J12" s="94">
        <v>1164.6968999999999</v>
      </c>
      <c r="K12" s="94">
        <v>1164.6968999999999</v>
      </c>
      <c r="L12" s="94">
        <v>56.099741039999998</v>
      </c>
      <c r="N12" s="82" t="s">
        <v>124</v>
      </c>
      <c r="O12" s="94">
        <v>376.83350000000002</v>
      </c>
      <c r="P12" s="94">
        <v>376.83350000000002</v>
      </c>
      <c r="Q12" s="94">
        <v>14.168535349999999</v>
      </c>
      <c r="R12" s="169"/>
    </row>
    <row r="13" spans="1:18" s="84" customFormat="1" ht="15.75" customHeight="1" x14ac:dyDescent="0.25">
      <c r="A13" s="104" t="s">
        <v>18</v>
      </c>
      <c r="B13" s="10">
        <f>J29</f>
        <v>3.2172580000000002</v>
      </c>
      <c r="C13" s="13">
        <f>K29</f>
        <v>3.2172580000000002</v>
      </c>
      <c r="D13" s="99">
        <f>L29</f>
        <v>0.17336020999999999</v>
      </c>
      <c r="E13" s="100">
        <f>O26</f>
        <v>0.1048</v>
      </c>
      <c r="F13" s="13">
        <f>P26</f>
        <v>0.1048</v>
      </c>
      <c r="G13" s="99">
        <f>Q26</f>
        <v>0</v>
      </c>
      <c r="I13" s="82" t="s">
        <v>125</v>
      </c>
      <c r="J13" s="94">
        <v>40.099949000000002</v>
      </c>
      <c r="K13" s="94">
        <v>40.099949000000002</v>
      </c>
      <c r="L13" s="94">
        <v>2.1392097900000002</v>
      </c>
      <c r="N13" s="82" t="s">
        <v>125</v>
      </c>
      <c r="O13" s="94">
        <v>5.2686339999999996</v>
      </c>
      <c r="P13" s="94">
        <v>5.2686339999999996</v>
      </c>
      <c r="Q13" s="94">
        <v>0.12256423</v>
      </c>
      <c r="R13" s="169"/>
    </row>
    <row r="14" spans="1:18" s="84" customFormat="1" ht="15.75" customHeight="1" x14ac:dyDescent="0.25">
      <c r="A14" s="104" t="s">
        <v>19</v>
      </c>
      <c r="B14" s="10">
        <f>J25</f>
        <v>7.0593979999999998</v>
      </c>
      <c r="C14" s="13">
        <f>K25</f>
        <v>7.0593979999999998</v>
      </c>
      <c r="D14" s="99">
        <f>L25</f>
        <v>0.26905319999999999</v>
      </c>
      <c r="E14" s="105">
        <f>O24</f>
        <v>0.135494</v>
      </c>
      <c r="F14" s="12">
        <f>P24</f>
        <v>0.135494</v>
      </c>
      <c r="G14" s="106">
        <f>Q24</f>
        <v>1.8459320000000001E-2</v>
      </c>
      <c r="I14" s="82" t="s">
        <v>126</v>
      </c>
      <c r="J14" s="94">
        <v>20.635840999999999</v>
      </c>
      <c r="K14" s="94">
        <v>20.635840999999999</v>
      </c>
      <c r="L14" s="94">
        <v>0.87932076999999997</v>
      </c>
      <c r="N14" s="82" t="s">
        <v>126</v>
      </c>
      <c r="O14" s="94">
        <v>333.91908599999999</v>
      </c>
      <c r="P14" s="94">
        <v>333.91908599999999</v>
      </c>
      <c r="Q14" s="94">
        <v>16.576467040000001</v>
      </c>
      <c r="R14" s="169"/>
    </row>
    <row r="15" spans="1:18" s="84" customFormat="1" ht="15.75" customHeight="1" x14ac:dyDescent="0.25">
      <c r="A15" s="98" t="s">
        <v>21</v>
      </c>
      <c r="B15" s="10">
        <f>J16</f>
        <v>115.891339</v>
      </c>
      <c r="C15" s="13">
        <f>K16</f>
        <v>115.891339</v>
      </c>
      <c r="D15" s="99">
        <f>L16</f>
        <v>4.2067750199999994</v>
      </c>
      <c r="E15" s="105">
        <f>O16</f>
        <v>31.302230999999999</v>
      </c>
      <c r="F15" s="12">
        <f>P16</f>
        <v>31.302230999999999</v>
      </c>
      <c r="G15" s="106">
        <f>Q16</f>
        <v>4.0733529999999997E-2</v>
      </c>
      <c r="I15" s="82" t="s">
        <v>0</v>
      </c>
      <c r="J15" s="94">
        <v>592.73314800000003</v>
      </c>
      <c r="K15" s="94">
        <v>592.73314800000003</v>
      </c>
      <c r="L15" s="94">
        <v>25.874143399999998</v>
      </c>
      <c r="N15" s="82" t="s">
        <v>0</v>
      </c>
      <c r="O15" s="94">
        <v>190.01551599999999</v>
      </c>
      <c r="P15" s="94">
        <v>190.01551599999999</v>
      </c>
      <c r="Q15" s="94">
        <v>5.3069399999999996E-3</v>
      </c>
      <c r="R15" s="169"/>
    </row>
    <row r="16" spans="1:18" s="84" customFormat="1" ht="15.75" customHeight="1" x14ac:dyDescent="0.25">
      <c r="A16" s="98" t="s">
        <v>22</v>
      </c>
      <c r="B16" s="10">
        <f>J10</f>
        <v>36.215899999999998</v>
      </c>
      <c r="C16" s="13">
        <f>K10</f>
        <v>36.215899999999998</v>
      </c>
      <c r="D16" s="99">
        <f>L10</f>
        <v>1.78502915</v>
      </c>
      <c r="E16" s="105">
        <f>O10</f>
        <v>1066.1043999999999</v>
      </c>
      <c r="F16" s="12">
        <f>P10</f>
        <v>1066.1043999999999</v>
      </c>
      <c r="G16" s="106">
        <f>Q10</f>
        <v>124.02108131999999</v>
      </c>
      <c r="I16" s="82" t="s">
        <v>127</v>
      </c>
      <c r="J16" s="94">
        <v>115.891339</v>
      </c>
      <c r="K16" s="94">
        <v>115.891339</v>
      </c>
      <c r="L16" s="94">
        <v>4.2067750199999994</v>
      </c>
      <c r="N16" s="82" t="s">
        <v>127</v>
      </c>
      <c r="O16" s="94">
        <v>31.302230999999999</v>
      </c>
      <c r="P16" s="94">
        <v>31.302230999999999</v>
      </c>
      <c r="Q16" s="94">
        <v>4.0733529999999997E-2</v>
      </c>
      <c r="R16" s="169"/>
    </row>
    <row r="17" spans="1:18" s="84" customFormat="1" ht="15.75" customHeight="1" x14ac:dyDescent="0.25">
      <c r="A17" s="104" t="s">
        <v>23</v>
      </c>
      <c r="B17" s="10">
        <f>J21</f>
        <v>162.929721</v>
      </c>
      <c r="C17" s="13">
        <f>K21</f>
        <v>162.929721</v>
      </c>
      <c r="D17" s="99">
        <f>L21</f>
        <v>9.791955699999999</v>
      </c>
      <c r="E17" s="105">
        <f>O20</f>
        <v>20.74945</v>
      </c>
      <c r="F17" s="12">
        <f>P20</f>
        <v>20.74945</v>
      </c>
      <c r="G17" s="106">
        <f>Q20</f>
        <v>0.49357721000000004</v>
      </c>
      <c r="I17" s="82" t="s">
        <v>128</v>
      </c>
      <c r="J17" s="94">
        <v>760.41640400000006</v>
      </c>
      <c r="K17" s="94">
        <v>760.41640400000006</v>
      </c>
      <c r="L17" s="94">
        <v>46.935997540000002</v>
      </c>
      <c r="N17" s="82" t="s">
        <v>128</v>
      </c>
      <c r="O17" s="94">
        <v>44.613967000000002</v>
      </c>
      <c r="P17" s="94">
        <v>44.613967000000002</v>
      </c>
      <c r="Q17" s="94">
        <v>0.40359278999999998</v>
      </c>
      <c r="R17" s="169"/>
    </row>
    <row r="18" spans="1:18" s="84" customFormat="1" ht="15.75" customHeight="1" x14ac:dyDescent="0.25">
      <c r="A18" s="104" t="s">
        <v>24</v>
      </c>
      <c r="B18" s="10">
        <f>J27</f>
        <v>37.025199999999998</v>
      </c>
      <c r="C18" s="13">
        <f>K27</f>
        <v>37.025199999999998</v>
      </c>
      <c r="D18" s="99">
        <f>L27</f>
        <v>1.5058918999999999</v>
      </c>
      <c r="E18" s="105" t="s">
        <v>20</v>
      </c>
      <c r="F18" s="12" t="s">
        <v>20</v>
      </c>
      <c r="G18" s="106" t="s">
        <v>20</v>
      </c>
      <c r="I18" s="82" t="s">
        <v>129</v>
      </c>
      <c r="J18" s="94">
        <v>30.123702000000002</v>
      </c>
      <c r="K18" s="94">
        <v>30.123702000000002</v>
      </c>
      <c r="L18" s="94">
        <v>1.49800848</v>
      </c>
      <c r="N18" s="82" t="s">
        <v>129</v>
      </c>
      <c r="O18" s="94">
        <v>255.60611800000001</v>
      </c>
      <c r="P18" s="94">
        <v>255.60611800000001</v>
      </c>
      <c r="Q18" s="94">
        <v>0.99539895</v>
      </c>
      <c r="R18" s="169"/>
    </row>
    <row r="19" spans="1:18" s="84" customFormat="1" ht="15.75" customHeight="1" x14ac:dyDescent="0.25">
      <c r="A19" s="98" t="s">
        <v>25</v>
      </c>
      <c r="B19" s="10">
        <f>J6</f>
        <v>242.34583900000001</v>
      </c>
      <c r="C19" s="13">
        <f>K6</f>
        <v>242.34583900000001</v>
      </c>
      <c r="D19" s="99">
        <f>L6</f>
        <v>13.7574725</v>
      </c>
      <c r="E19" s="105">
        <f>O6</f>
        <v>485.67582700000003</v>
      </c>
      <c r="F19" s="12">
        <f>P6</f>
        <v>485.67582700000003</v>
      </c>
      <c r="G19" s="106">
        <f>Q6</f>
        <v>3.9619872000000003</v>
      </c>
      <c r="I19" s="82" t="s">
        <v>130</v>
      </c>
      <c r="J19" s="94">
        <v>3.218744</v>
      </c>
      <c r="K19" s="94">
        <v>3.218744</v>
      </c>
      <c r="L19" s="94">
        <v>0.14173564999999999</v>
      </c>
      <c r="N19" s="82" t="s">
        <v>131</v>
      </c>
      <c r="O19" s="94">
        <v>35.9876</v>
      </c>
      <c r="P19" s="94">
        <v>35.9876</v>
      </c>
      <c r="Q19" s="94">
        <v>0.10672888</v>
      </c>
      <c r="R19" s="169"/>
    </row>
    <row r="20" spans="1:18" s="84" customFormat="1" ht="15.75" customHeight="1" x14ac:dyDescent="0.25">
      <c r="A20" s="104" t="s">
        <v>26</v>
      </c>
      <c r="B20" s="10">
        <f>J23</f>
        <v>6.4889950000000001</v>
      </c>
      <c r="C20" s="13">
        <f>K23</f>
        <v>6.4889950000000001</v>
      </c>
      <c r="D20" s="99">
        <f>L23</f>
        <v>0.37341328000000001</v>
      </c>
      <c r="E20" s="107">
        <f>O22</f>
        <v>0.29299999999999998</v>
      </c>
      <c r="F20" s="69">
        <f>P22</f>
        <v>0.29299999999999998</v>
      </c>
      <c r="G20" s="108">
        <f>Q22</f>
        <v>6.1033700000000003E-3</v>
      </c>
      <c r="I20" s="82" t="s">
        <v>131</v>
      </c>
      <c r="J20" s="94">
        <v>33.616399999999999</v>
      </c>
      <c r="K20" s="94">
        <v>33.616399999999999</v>
      </c>
      <c r="L20" s="94">
        <v>1.83136765</v>
      </c>
      <c r="N20" s="82" t="s">
        <v>132</v>
      </c>
      <c r="O20" s="94">
        <v>20.74945</v>
      </c>
      <c r="P20" s="94">
        <v>20.74945</v>
      </c>
      <c r="Q20" s="94">
        <v>0.49357721000000004</v>
      </c>
      <c r="R20" s="169"/>
    </row>
    <row r="21" spans="1:18" s="84" customFormat="1" ht="15.75" customHeight="1" x14ac:dyDescent="0.25">
      <c r="A21" s="104" t="s">
        <v>27</v>
      </c>
      <c r="B21" s="66">
        <f>J22</f>
        <v>158.12106600000001</v>
      </c>
      <c r="C21" s="67">
        <f>K22</f>
        <v>158.12106600000001</v>
      </c>
      <c r="D21" s="148">
        <f>L22</f>
        <v>8.8470562299999997</v>
      </c>
      <c r="E21" s="149">
        <f>O21</f>
        <v>18.455352000000001</v>
      </c>
      <c r="F21" s="149">
        <f>P21</f>
        <v>18.455352000000001</v>
      </c>
      <c r="G21" s="149">
        <f>Q21</f>
        <v>1.20215516</v>
      </c>
      <c r="I21" s="82" t="s">
        <v>132</v>
      </c>
      <c r="J21" s="94">
        <v>162.929721</v>
      </c>
      <c r="K21" s="94">
        <v>162.929721</v>
      </c>
      <c r="L21" s="94">
        <v>9.791955699999999</v>
      </c>
      <c r="N21" s="82" t="s">
        <v>133</v>
      </c>
      <c r="O21" s="94">
        <v>18.455352000000001</v>
      </c>
      <c r="P21" s="94">
        <v>18.455352000000001</v>
      </c>
      <c r="Q21" s="94">
        <v>1.20215516</v>
      </c>
      <c r="R21" s="169"/>
    </row>
    <row r="22" spans="1:18" s="84" customFormat="1" ht="15.75" customHeight="1" x14ac:dyDescent="0.25">
      <c r="A22" s="98" t="s">
        <v>28</v>
      </c>
      <c r="B22" s="10">
        <f>J7</f>
        <v>63.871867999999999</v>
      </c>
      <c r="C22" s="13">
        <f>K7</f>
        <v>63.871867999999999</v>
      </c>
      <c r="D22" s="99">
        <f>L7</f>
        <v>3.2809678600000001</v>
      </c>
      <c r="E22" s="100">
        <f>O7</f>
        <v>2.1659999999999999</v>
      </c>
      <c r="F22" s="13">
        <f>P7</f>
        <v>2.1659999999999999</v>
      </c>
      <c r="G22" s="99">
        <f>Q7</f>
        <v>0.17441000000000001</v>
      </c>
      <c r="I22" s="82" t="s">
        <v>133</v>
      </c>
      <c r="J22" s="94">
        <v>158.12106600000001</v>
      </c>
      <c r="K22" s="94">
        <v>158.12106600000001</v>
      </c>
      <c r="L22" s="94">
        <v>8.8470562299999997</v>
      </c>
      <c r="N22" s="165" t="s">
        <v>135</v>
      </c>
      <c r="O22" s="167">
        <v>0.29299999999999998</v>
      </c>
      <c r="P22" s="167">
        <v>0.29299999999999998</v>
      </c>
      <c r="Q22" s="167">
        <v>6.1033700000000003E-3</v>
      </c>
      <c r="R22" s="169"/>
    </row>
    <row r="23" spans="1:18" s="84" customFormat="1" ht="15.75" customHeight="1" x14ac:dyDescent="0.25">
      <c r="A23" s="98" t="s">
        <v>29</v>
      </c>
      <c r="B23" s="10">
        <f>J12</f>
        <v>1164.6968999999999</v>
      </c>
      <c r="C23" s="13">
        <f>K12</f>
        <v>1164.6968999999999</v>
      </c>
      <c r="D23" s="99">
        <f>L12</f>
        <v>56.099741039999998</v>
      </c>
      <c r="E23" s="100">
        <f>O12</f>
        <v>376.83350000000002</v>
      </c>
      <c r="F23" s="13">
        <f>P12</f>
        <v>376.83350000000002</v>
      </c>
      <c r="G23" s="99">
        <f>Q12</f>
        <v>14.168535349999999</v>
      </c>
      <c r="I23" s="82" t="s">
        <v>135</v>
      </c>
      <c r="J23" s="94">
        <v>6.4889950000000001</v>
      </c>
      <c r="K23" s="94">
        <v>6.4889950000000001</v>
      </c>
      <c r="L23" s="94">
        <v>0.37341328000000001</v>
      </c>
      <c r="N23" s="82" t="s">
        <v>134</v>
      </c>
      <c r="O23" s="94">
        <v>9.8806949999999993</v>
      </c>
      <c r="P23" s="94">
        <v>9.8806949999999993</v>
      </c>
      <c r="Q23" s="94">
        <v>0.86917747999999995</v>
      </c>
      <c r="R23" s="169"/>
    </row>
    <row r="24" spans="1:18" s="84" customFormat="1" ht="15.75" customHeight="1" x14ac:dyDescent="0.25">
      <c r="A24" s="98" t="s">
        <v>30</v>
      </c>
      <c r="B24" s="10">
        <f>J17</f>
        <v>760.41640400000006</v>
      </c>
      <c r="C24" s="13">
        <f>K17</f>
        <v>760.41640400000006</v>
      </c>
      <c r="D24" s="99">
        <f>L17</f>
        <v>46.935997540000002</v>
      </c>
      <c r="E24" s="100">
        <f>O17</f>
        <v>44.613967000000002</v>
      </c>
      <c r="F24" s="13">
        <f>P17</f>
        <v>44.613967000000002</v>
      </c>
      <c r="G24" s="99">
        <f>Q17</f>
        <v>0.40359278999999998</v>
      </c>
      <c r="I24" s="82" t="s">
        <v>134</v>
      </c>
      <c r="J24" s="94">
        <v>134.130807</v>
      </c>
      <c r="K24" s="94">
        <v>134.130807</v>
      </c>
      <c r="L24" s="94">
        <v>3.7824136299999997</v>
      </c>
      <c r="N24" s="165" t="s">
        <v>138</v>
      </c>
      <c r="O24" s="167">
        <v>0.135494</v>
      </c>
      <c r="P24" s="167">
        <v>0.135494</v>
      </c>
      <c r="Q24" s="167">
        <v>1.8459320000000001E-2</v>
      </c>
      <c r="R24" s="169"/>
    </row>
    <row r="25" spans="1:18" s="84" customFormat="1" ht="15.75" customHeight="1" x14ac:dyDescent="0.25">
      <c r="A25" s="103" t="s">
        <v>140</v>
      </c>
      <c r="B25" s="10">
        <f>J13</f>
        <v>40.099949000000002</v>
      </c>
      <c r="C25" s="13">
        <f>K13</f>
        <v>40.099949000000002</v>
      </c>
      <c r="D25" s="99">
        <f>L13</f>
        <v>2.1392097900000002</v>
      </c>
      <c r="E25" s="100">
        <f>O13</f>
        <v>5.2686339999999996</v>
      </c>
      <c r="F25" s="13">
        <f>P13</f>
        <v>5.2686339999999996</v>
      </c>
      <c r="G25" s="99">
        <f>Q13</f>
        <v>0.12256423</v>
      </c>
      <c r="I25" s="82" t="s">
        <v>138</v>
      </c>
      <c r="J25" s="94">
        <v>7.0593979999999998</v>
      </c>
      <c r="K25" s="94">
        <v>7.0593979999999998</v>
      </c>
      <c r="L25" s="94">
        <v>0.26905319999999999</v>
      </c>
      <c r="N25" s="82" t="s">
        <v>136</v>
      </c>
      <c r="O25" s="94">
        <v>0.16520000000000001</v>
      </c>
      <c r="P25" s="94">
        <v>0.16520000000000001</v>
      </c>
      <c r="Q25" s="94">
        <v>4.1927200000000005E-3</v>
      </c>
      <c r="R25" s="169"/>
    </row>
    <row r="26" spans="1:18" s="84" customFormat="1" ht="15.75" customHeight="1" x14ac:dyDescent="0.25">
      <c r="A26" s="103" t="s">
        <v>218</v>
      </c>
      <c r="B26" s="10">
        <v>2.0699999999999998</v>
      </c>
      <c r="C26" s="13">
        <v>2.0699999999999998</v>
      </c>
      <c r="D26" s="99">
        <v>0</v>
      </c>
      <c r="E26" s="105" t="s">
        <v>20</v>
      </c>
      <c r="F26" s="12" t="s">
        <v>20</v>
      </c>
      <c r="G26" s="106" t="s">
        <v>20</v>
      </c>
      <c r="I26" s="169" t="s">
        <v>221</v>
      </c>
      <c r="J26" s="94">
        <v>2.2999999999999998</v>
      </c>
      <c r="K26" s="94">
        <v>2.2999999999999998</v>
      </c>
      <c r="L26" s="94">
        <v>0</v>
      </c>
      <c r="N26" s="82" t="s">
        <v>137</v>
      </c>
      <c r="O26" s="94">
        <v>0.1048</v>
      </c>
      <c r="P26" s="94">
        <v>0.1048</v>
      </c>
      <c r="Q26" s="94">
        <v>0</v>
      </c>
      <c r="R26" s="169"/>
    </row>
    <row r="27" spans="1:18" s="84" customFormat="1" ht="15.75" customHeight="1" x14ac:dyDescent="0.25">
      <c r="A27" s="98" t="s">
        <v>31</v>
      </c>
      <c r="B27" s="10">
        <f>J19</f>
        <v>3.218744</v>
      </c>
      <c r="C27" s="13">
        <f>K19</f>
        <v>3.218744</v>
      </c>
      <c r="D27" s="99">
        <f>L19</f>
        <v>0.14173564999999999</v>
      </c>
      <c r="E27" s="105" t="s">
        <v>20</v>
      </c>
      <c r="F27" s="12" t="s">
        <v>20</v>
      </c>
      <c r="G27" s="106" t="s">
        <v>20</v>
      </c>
      <c r="I27" s="82" t="s">
        <v>141</v>
      </c>
      <c r="J27" s="94">
        <v>37.025199999999998</v>
      </c>
      <c r="K27" s="94">
        <v>37.025199999999998</v>
      </c>
      <c r="L27" s="94">
        <v>1.5058918999999999</v>
      </c>
      <c r="N27" s="82" t="s">
        <v>139</v>
      </c>
      <c r="O27" s="94">
        <v>0.40658300000000003</v>
      </c>
      <c r="P27" s="94">
        <v>0.40658300000000003</v>
      </c>
      <c r="Q27" s="94">
        <v>4.1885200000000003E-3</v>
      </c>
      <c r="R27" s="169"/>
    </row>
    <row r="28" spans="1:18" s="84" customFormat="1" ht="15.75" customHeight="1" x14ac:dyDescent="0.25">
      <c r="A28" s="104" t="s">
        <v>32</v>
      </c>
      <c r="B28" s="10">
        <f>J28</f>
        <v>3.716996</v>
      </c>
      <c r="C28" s="13">
        <f>K28</f>
        <v>3.716996</v>
      </c>
      <c r="D28" s="99">
        <f>L28</f>
        <v>0.20845453</v>
      </c>
      <c r="E28" s="100">
        <f>O25</f>
        <v>0.16520000000000001</v>
      </c>
      <c r="F28" s="13">
        <f>P25</f>
        <v>0.16520000000000001</v>
      </c>
      <c r="G28" s="99">
        <f>Q25</f>
        <v>4.1927200000000005E-3</v>
      </c>
      <c r="I28" s="82" t="s">
        <v>136</v>
      </c>
      <c r="J28" s="94">
        <v>3.716996</v>
      </c>
      <c r="K28" s="94">
        <v>3.716996</v>
      </c>
      <c r="L28" s="94">
        <v>0.20845453</v>
      </c>
      <c r="R28" s="169"/>
    </row>
    <row r="29" spans="1:18" s="84" customFormat="1" ht="15.75" customHeight="1" x14ac:dyDescent="0.25">
      <c r="A29" s="104" t="s">
        <v>33</v>
      </c>
      <c r="B29" s="10">
        <f>J24</f>
        <v>134.130807</v>
      </c>
      <c r="C29" s="13">
        <f>K24</f>
        <v>134.130807</v>
      </c>
      <c r="D29" s="99">
        <f>L24</f>
        <v>3.7824136299999997</v>
      </c>
      <c r="E29" s="100">
        <f>O23</f>
        <v>9.8806949999999993</v>
      </c>
      <c r="F29" s="13">
        <f>P23</f>
        <v>9.8806949999999993</v>
      </c>
      <c r="G29" s="99">
        <f>Q23</f>
        <v>0.86917747999999995</v>
      </c>
      <c r="I29" s="82" t="s">
        <v>137</v>
      </c>
      <c r="J29" s="94">
        <v>3.2172580000000002</v>
      </c>
      <c r="K29" s="94">
        <v>3.2172580000000002</v>
      </c>
      <c r="L29" s="94">
        <v>0.17336020999999999</v>
      </c>
      <c r="R29" s="169"/>
    </row>
    <row r="30" spans="1:18" s="84" customFormat="1" ht="15.75" customHeight="1" x14ac:dyDescent="0.25">
      <c r="A30" s="98" t="s">
        <v>34</v>
      </c>
      <c r="B30" s="10">
        <f>J14</f>
        <v>20.635840999999999</v>
      </c>
      <c r="C30" s="13">
        <f>K14</f>
        <v>20.635840999999999</v>
      </c>
      <c r="D30" s="99">
        <f>L14</f>
        <v>0.87932076999999997</v>
      </c>
      <c r="E30" s="100">
        <f>O14</f>
        <v>333.91908599999999</v>
      </c>
      <c r="F30" s="13">
        <f>P14</f>
        <v>333.91908599999999</v>
      </c>
      <c r="G30" s="99">
        <f>Q14</f>
        <v>16.576467040000001</v>
      </c>
      <c r="I30" s="82" t="s">
        <v>139</v>
      </c>
      <c r="J30" s="94">
        <v>5.3787000000000003</v>
      </c>
      <c r="K30" s="94">
        <v>5.3787000000000003</v>
      </c>
      <c r="L30" s="94">
        <v>0.22064432</v>
      </c>
      <c r="N30" s="82" t="s">
        <v>142</v>
      </c>
      <c r="O30" s="94">
        <v>5.6376999999999997</v>
      </c>
      <c r="P30" s="94">
        <v>5.6376999999999997</v>
      </c>
      <c r="Q30" s="94">
        <v>1.0967040000000001E-2</v>
      </c>
      <c r="R30" s="169"/>
    </row>
    <row r="31" spans="1:18" s="84" customFormat="1" ht="15.75" customHeight="1" thickBot="1" x14ac:dyDescent="0.3">
      <c r="A31" s="109" t="s">
        <v>147</v>
      </c>
      <c r="B31" s="110">
        <f>J31</f>
        <v>2557.8000000000002</v>
      </c>
      <c r="C31" s="111">
        <f>K31</f>
        <v>2557.8000000000002</v>
      </c>
      <c r="D31" s="112">
        <f>L31</f>
        <v>324.63458025</v>
      </c>
      <c r="E31" s="113" t="s">
        <v>20</v>
      </c>
      <c r="F31" s="114" t="s">
        <v>20</v>
      </c>
      <c r="G31" s="115" t="s">
        <v>20</v>
      </c>
      <c r="I31" s="82" t="s">
        <v>145</v>
      </c>
      <c r="J31" s="94">
        <v>2557.8000000000002</v>
      </c>
      <c r="K31" s="94">
        <v>2557.8000000000002</v>
      </c>
      <c r="L31" s="94">
        <v>324.63458025</v>
      </c>
      <c r="N31" s="82" t="s">
        <v>143</v>
      </c>
      <c r="O31" s="94">
        <v>26.503729</v>
      </c>
      <c r="P31" s="94">
        <v>26.503729</v>
      </c>
      <c r="Q31" s="94">
        <v>4.4675239999999998E-2</v>
      </c>
      <c r="R31" s="169"/>
    </row>
    <row r="32" spans="1:18" s="84" customFormat="1" ht="15.75" customHeight="1" thickBot="1" x14ac:dyDescent="0.3">
      <c r="A32" s="89" t="s">
        <v>149</v>
      </c>
      <c r="B32" s="116">
        <f t="shared" ref="B32:G32" si="0">SUM(B33:B90)</f>
        <v>5816.2104249999993</v>
      </c>
      <c r="C32" s="117">
        <f t="shared" si="0"/>
        <v>5816.2104249999993</v>
      </c>
      <c r="D32" s="118">
        <f t="shared" si="0"/>
        <v>282.14492628999989</v>
      </c>
      <c r="E32" s="119">
        <f t="shared" si="0"/>
        <v>2408.1608509999996</v>
      </c>
      <c r="F32" s="120">
        <f t="shared" si="0"/>
        <v>2408.1608509999996</v>
      </c>
      <c r="G32" s="121">
        <f t="shared" si="0"/>
        <v>6.0460158899999996</v>
      </c>
      <c r="I32" s="83"/>
      <c r="J32" s="94"/>
      <c r="K32" s="94"/>
      <c r="L32" s="94"/>
      <c r="N32" s="82" t="s">
        <v>144</v>
      </c>
      <c r="O32" s="94">
        <v>3.0554999999999999</v>
      </c>
      <c r="P32" s="94">
        <v>3.0554999999999999</v>
      </c>
      <c r="Q32" s="94">
        <v>0</v>
      </c>
      <c r="R32" s="168"/>
    </row>
    <row r="33" spans="1:18" s="84" customFormat="1" ht="18" customHeight="1" x14ac:dyDescent="0.25">
      <c r="A33" s="122" t="s">
        <v>83</v>
      </c>
      <c r="B33" s="48">
        <f>J41</f>
        <v>11.269500000000001</v>
      </c>
      <c r="C33" s="49">
        <f>K41</f>
        <v>11.269500000000001</v>
      </c>
      <c r="D33" s="96">
        <f>L41</f>
        <v>0.56062023999999999</v>
      </c>
      <c r="E33" s="97">
        <f>O37</f>
        <v>0.74550000000000005</v>
      </c>
      <c r="F33" s="49">
        <f>P37</f>
        <v>0.74550000000000005</v>
      </c>
      <c r="G33" s="96">
        <f>Q37</f>
        <v>3.1923899999999998E-3</v>
      </c>
      <c r="I33" s="82" t="s">
        <v>142</v>
      </c>
      <c r="J33" s="94">
        <v>6.5945999999999998</v>
      </c>
      <c r="K33" s="94">
        <v>6.5945999999999998</v>
      </c>
      <c r="L33" s="94">
        <v>4.8752800000000001E-3</v>
      </c>
      <c r="N33" s="82" t="s">
        <v>146</v>
      </c>
      <c r="O33" s="94">
        <v>1.1763110000000001</v>
      </c>
      <c r="P33" s="94">
        <v>1.1763110000000001</v>
      </c>
      <c r="Q33" s="94">
        <v>0</v>
      </c>
      <c r="R33" s="169"/>
    </row>
    <row r="34" spans="1:18" s="84" customFormat="1" ht="15.75" customHeight="1" x14ac:dyDescent="0.25">
      <c r="A34" s="98" t="s">
        <v>36</v>
      </c>
      <c r="B34" s="10">
        <f>J37</f>
        <v>37.831600000000002</v>
      </c>
      <c r="C34" s="13">
        <f>K37</f>
        <v>37.831600000000002</v>
      </c>
      <c r="D34" s="99">
        <f>L37</f>
        <v>0.42546917000000001</v>
      </c>
      <c r="E34" s="100">
        <f>O34</f>
        <v>5.2013999999999996</v>
      </c>
      <c r="F34" s="13">
        <f>P34</f>
        <v>5.2013999999999996</v>
      </c>
      <c r="G34" s="99">
        <f>Q34</f>
        <v>0</v>
      </c>
      <c r="I34" s="82" t="s">
        <v>143</v>
      </c>
      <c r="J34" s="94">
        <v>52.038770999999997</v>
      </c>
      <c r="K34" s="94">
        <v>52.038770999999997</v>
      </c>
      <c r="L34" s="94">
        <v>0.12808971999999999</v>
      </c>
      <c r="N34" s="82" t="s">
        <v>148</v>
      </c>
      <c r="O34" s="94">
        <v>5.2013999999999996</v>
      </c>
      <c r="P34" s="94">
        <v>5.2013999999999996</v>
      </c>
      <c r="Q34" s="94">
        <v>0</v>
      </c>
      <c r="R34" s="169"/>
    </row>
    <row r="35" spans="1:18" s="84" customFormat="1" ht="15.75" customHeight="1" x14ac:dyDescent="0.25">
      <c r="A35" s="98" t="s">
        <v>37</v>
      </c>
      <c r="B35" s="10">
        <f>J75</f>
        <v>42.265599999999999</v>
      </c>
      <c r="C35" s="13">
        <f>K75</f>
        <v>42.265599999999999</v>
      </c>
      <c r="D35" s="99">
        <f>L75</f>
        <v>2.5570262799999997</v>
      </c>
      <c r="E35" s="100">
        <f>O67</f>
        <v>20.238399999999999</v>
      </c>
      <c r="F35" s="13">
        <f>P67</f>
        <v>20.238399999999999</v>
      </c>
      <c r="G35" s="99">
        <f>Q67</f>
        <v>3.1030189999999999E-2</v>
      </c>
      <c r="I35" s="82" t="s">
        <v>144</v>
      </c>
      <c r="J35" s="94">
        <v>21.744499999999999</v>
      </c>
      <c r="K35" s="94">
        <v>21.744499999999999</v>
      </c>
      <c r="L35" s="94">
        <v>0.73865354000000005</v>
      </c>
      <c r="N35" s="82" t="s">
        <v>150</v>
      </c>
      <c r="O35" s="94">
        <v>393.71254399999998</v>
      </c>
      <c r="P35" s="94">
        <v>393.71254399999998</v>
      </c>
      <c r="Q35" s="94">
        <v>0.49791668000000011</v>
      </c>
      <c r="R35" s="169"/>
    </row>
    <row r="36" spans="1:18" s="84" customFormat="1" ht="15.75" customHeight="1" x14ac:dyDescent="0.25">
      <c r="A36" s="98" t="s">
        <v>38</v>
      </c>
      <c r="B36" s="10">
        <f>J62</f>
        <v>8.0916259999999998</v>
      </c>
      <c r="C36" s="13">
        <f>K62</f>
        <v>8.0916259999999998</v>
      </c>
      <c r="D36" s="99">
        <f>L62</f>
        <v>3.771037E-2</v>
      </c>
      <c r="E36" s="100">
        <f>O56</f>
        <v>18.879574000000002</v>
      </c>
      <c r="F36" s="13">
        <f>P56</f>
        <v>18.879574000000002</v>
      </c>
      <c r="G36" s="99">
        <f>Q56</f>
        <v>6.5221699999999999E-3</v>
      </c>
      <c r="I36" s="82" t="s">
        <v>146</v>
      </c>
      <c r="J36" s="94">
        <v>15.561688999999999</v>
      </c>
      <c r="K36" s="94">
        <v>15.561688999999999</v>
      </c>
      <c r="L36" s="94">
        <v>0.9121800699999999</v>
      </c>
      <c r="N36" s="82" t="s">
        <v>151</v>
      </c>
      <c r="O36" s="94">
        <v>15.8317</v>
      </c>
      <c r="P36" s="94">
        <v>15.8317</v>
      </c>
      <c r="Q36" s="94">
        <v>1.8E-3</v>
      </c>
      <c r="R36" s="169"/>
    </row>
    <row r="37" spans="1:18" s="84" customFormat="1" ht="15.75" customHeight="1" x14ac:dyDescent="0.25">
      <c r="A37" s="98" t="s">
        <v>39</v>
      </c>
      <c r="B37" s="10">
        <f>J73</f>
        <v>46.505012000000001</v>
      </c>
      <c r="C37" s="13">
        <f>K73</f>
        <v>46.505012000000001</v>
      </c>
      <c r="D37" s="99">
        <f>L73</f>
        <v>2.0555224499999998</v>
      </c>
      <c r="E37" s="100">
        <f>O66</f>
        <v>92.449787999999998</v>
      </c>
      <c r="F37" s="13">
        <f>P66</f>
        <v>92.449787999999998</v>
      </c>
      <c r="G37" s="99">
        <f>Q66</f>
        <v>0</v>
      </c>
      <c r="I37" s="82" t="s">
        <v>148</v>
      </c>
      <c r="J37" s="94">
        <v>37.831600000000002</v>
      </c>
      <c r="K37" s="94">
        <v>37.831600000000002</v>
      </c>
      <c r="L37" s="94">
        <v>0.42546917000000001</v>
      </c>
      <c r="N37" s="82" t="s">
        <v>152</v>
      </c>
      <c r="O37" s="94">
        <v>0.74550000000000005</v>
      </c>
      <c r="P37" s="94">
        <v>0.74550000000000005</v>
      </c>
      <c r="Q37" s="94">
        <v>3.1923899999999998E-3</v>
      </c>
      <c r="R37" s="169"/>
    </row>
    <row r="38" spans="1:18" s="84" customFormat="1" ht="15.75" customHeight="1" x14ac:dyDescent="0.25">
      <c r="A38" s="98" t="s">
        <v>40</v>
      </c>
      <c r="B38" s="10">
        <f>J33</f>
        <v>6.5945999999999998</v>
      </c>
      <c r="C38" s="13">
        <f>K33</f>
        <v>6.5945999999999998</v>
      </c>
      <c r="D38" s="99">
        <f>L33</f>
        <v>4.8752800000000001E-3</v>
      </c>
      <c r="E38" s="100">
        <f>O30</f>
        <v>5.6376999999999997</v>
      </c>
      <c r="F38" s="13">
        <f>P30</f>
        <v>5.6376999999999997</v>
      </c>
      <c r="G38" s="99">
        <f>Q30</f>
        <v>1.0967040000000001E-2</v>
      </c>
      <c r="I38" s="82" t="s">
        <v>150</v>
      </c>
      <c r="J38" s="94">
        <v>4036.6106799999998</v>
      </c>
      <c r="K38" s="94">
        <v>4036.6106799999998</v>
      </c>
      <c r="L38" s="94">
        <v>238.26079091</v>
      </c>
      <c r="N38" s="82" t="s">
        <v>57</v>
      </c>
      <c r="O38" s="94">
        <v>377.87366700000001</v>
      </c>
      <c r="P38" s="94">
        <v>377.87366700000001</v>
      </c>
      <c r="Q38" s="94">
        <v>0</v>
      </c>
      <c r="R38" s="169"/>
    </row>
    <row r="39" spans="1:18" s="84" customFormat="1" ht="15.75" customHeight="1" x14ac:dyDescent="0.25">
      <c r="A39" s="98" t="s">
        <v>41</v>
      </c>
      <c r="B39" s="10">
        <f>J36</f>
        <v>15.561688999999999</v>
      </c>
      <c r="C39" s="13">
        <f>K36</f>
        <v>15.561688999999999</v>
      </c>
      <c r="D39" s="99">
        <f>L36</f>
        <v>0.9121800699999999</v>
      </c>
      <c r="E39" s="100">
        <f>O33</f>
        <v>1.1763110000000001</v>
      </c>
      <c r="F39" s="13">
        <f>P33</f>
        <v>1.1763110000000001</v>
      </c>
      <c r="G39" s="99">
        <f>Q33</f>
        <v>0</v>
      </c>
      <c r="I39" s="82" t="s">
        <v>151</v>
      </c>
      <c r="J39" s="94">
        <v>12.795199999999999</v>
      </c>
      <c r="K39" s="94">
        <v>12.795199999999999</v>
      </c>
      <c r="L39" s="94">
        <v>5.3901999999999995E-3</v>
      </c>
      <c r="N39" s="82" t="s">
        <v>153</v>
      </c>
      <c r="O39" s="94">
        <v>2.0239989999999999</v>
      </c>
      <c r="P39" s="94">
        <v>2.0239989999999999</v>
      </c>
      <c r="Q39" s="94">
        <v>0</v>
      </c>
      <c r="R39" s="169"/>
    </row>
    <row r="40" spans="1:18" s="84" customFormat="1" ht="15.75" customHeight="1" x14ac:dyDescent="0.25">
      <c r="A40" s="98" t="s">
        <v>42</v>
      </c>
      <c r="B40" s="10">
        <f>J64</f>
        <v>2.4843999999999999</v>
      </c>
      <c r="C40" s="13">
        <f>K64</f>
        <v>2.4843999999999999</v>
      </c>
      <c r="D40" s="99">
        <f>L64</f>
        <v>0.10143422000000001</v>
      </c>
      <c r="E40" s="105" t="s">
        <v>20</v>
      </c>
      <c r="F40" s="12" t="s">
        <v>20</v>
      </c>
      <c r="G40" s="106" t="s">
        <v>20</v>
      </c>
      <c r="I40" s="82" t="s">
        <v>156</v>
      </c>
      <c r="J40" s="94">
        <v>0.2</v>
      </c>
      <c r="K40" s="94">
        <v>0.2</v>
      </c>
      <c r="L40" s="94">
        <v>0</v>
      </c>
      <c r="N40" s="166" t="s">
        <v>163</v>
      </c>
      <c r="O40" s="165">
        <v>0.439</v>
      </c>
      <c r="P40" s="165">
        <v>0.439</v>
      </c>
      <c r="Q40" s="165">
        <v>0</v>
      </c>
      <c r="R40" s="169"/>
    </row>
    <row r="41" spans="1:18" s="84" customFormat="1" ht="15.75" customHeight="1" x14ac:dyDescent="0.25">
      <c r="A41" s="98" t="s">
        <v>43</v>
      </c>
      <c r="B41" s="10">
        <f>J47</f>
        <v>9.1740729999999999</v>
      </c>
      <c r="C41" s="13">
        <f>K47</f>
        <v>9.1740729999999999</v>
      </c>
      <c r="D41" s="99">
        <f>L47</f>
        <v>0.41708203999999999</v>
      </c>
      <c r="E41" s="105">
        <f>O42</f>
        <v>1.574727</v>
      </c>
      <c r="F41" s="12">
        <f>P42</f>
        <v>1.574727</v>
      </c>
      <c r="G41" s="106">
        <f>Q42</f>
        <v>1.31407E-2</v>
      </c>
      <c r="I41" s="82" t="s">
        <v>152</v>
      </c>
      <c r="J41" s="94">
        <v>11.269500000000001</v>
      </c>
      <c r="K41" s="94">
        <v>11.269500000000001</v>
      </c>
      <c r="L41" s="94">
        <v>0.56062023999999999</v>
      </c>
      <c r="N41" s="82" t="s">
        <v>154</v>
      </c>
      <c r="O41" s="94">
        <v>7.657235</v>
      </c>
      <c r="P41" s="94">
        <v>7.657235</v>
      </c>
      <c r="Q41" s="94">
        <v>0</v>
      </c>
      <c r="R41" s="169"/>
    </row>
    <row r="42" spans="1:18" s="84" customFormat="1" ht="15.75" customHeight="1" x14ac:dyDescent="0.25">
      <c r="A42" s="98" t="s">
        <v>44</v>
      </c>
      <c r="B42" s="10">
        <f>J87</f>
        <v>60.356999999999999</v>
      </c>
      <c r="C42" s="13">
        <f>K87</f>
        <v>60.356999999999999</v>
      </c>
      <c r="D42" s="99">
        <f>L87</f>
        <v>2.2124334300000004</v>
      </c>
      <c r="E42" s="105">
        <f>O78</f>
        <v>17.863</v>
      </c>
      <c r="F42" s="12">
        <f>P78</f>
        <v>17.863</v>
      </c>
      <c r="G42" s="106">
        <f>Q78</f>
        <v>3.7300000000000001E-4</v>
      </c>
      <c r="I42" s="82" t="s">
        <v>159</v>
      </c>
      <c r="J42" s="94">
        <v>1.6839999999999999</v>
      </c>
      <c r="K42" s="94">
        <v>1.6839999999999999</v>
      </c>
      <c r="L42" s="94">
        <v>1.6071400000000002E-3</v>
      </c>
      <c r="N42" s="82" t="s">
        <v>155</v>
      </c>
      <c r="O42" s="94">
        <v>1.574727</v>
      </c>
      <c r="P42" s="94">
        <v>1.574727</v>
      </c>
      <c r="Q42" s="94">
        <v>1.31407E-2</v>
      </c>
      <c r="R42" s="169"/>
    </row>
    <row r="43" spans="1:18" s="84" customFormat="1" ht="15.75" customHeight="1" x14ac:dyDescent="0.25">
      <c r="A43" s="98" t="s">
        <v>45</v>
      </c>
      <c r="B43" s="10">
        <f>J35</f>
        <v>21.744499999999999</v>
      </c>
      <c r="C43" s="13">
        <f>K35</f>
        <v>21.744499999999999</v>
      </c>
      <c r="D43" s="99">
        <f>L35</f>
        <v>0.73865354000000005</v>
      </c>
      <c r="E43" s="105">
        <f>O32</f>
        <v>3.0554999999999999</v>
      </c>
      <c r="F43" s="12">
        <f>P32</f>
        <v>3.0554999999999999</v>
      </c>
      <c r="G43" s="106">
        <f>Q32</f>
        <v>0</v>
      </c>
      <c r="I43" s="82" t="s">
        <v>57</v>
      </c>
      <c r="J43" s="94">
        <v>26.862333</v>
      </c>
      <c r="K43" s="94">
        <v>26.862333</v>
      </c>
      <c r="L43" s="94">
        <v>0.52128265000000007</v>
      </c>
      <c r="N43" s="82" t="s">
        <v>157</v>
      </c>
      <c r="O43" s="94">
        <v>1.017112</v>
      </c>
      <c r="P43" s="94">
        <v>1.017112</v>
      </c>
      <c r="Q43" s="94">
        <v>6.3135299999999995E-3</v>
      </c>
      <c r="R43" s="169"/>
    </row>
    <row r="44" spans="1:18" s="84" customFormat="1" ht="15.75" customHeight="1" x14ac:dyDescent="0.25">
      <c r="A44" s="98" t="s">
        <v>46</v>
      </c>
      <c r="B44" s="10">
        <f>J61</f>
        <v>12.471005999999999</v>
      </c>
      <c r="C44" s="13">
        <f>K61</f>
        <v>12.471005999999999</v>
      </c>
      <c r="D44" s="99">
        <f>L61</f>
        <v>0</v>
      </c>
      <c r="E44" s="105">
        <f>O55</f>
        <v>99.520697999999996</v>
      </c>
      <c r="F44" s="12">
        <f>P55</f>
        <v>99.520697999999996</v>
      </c>
      <c r="G44" s="106">
        <f>Q55</f>
        <v>0</v>
      </c>
      <c r="I44" s="82" t="s">
        <v>153</v>
      </c>
      <c r="J44" s="94">
        <v>7.2233419999999997</v>
      </c>
      <c r="K44" s="94">
        <v>7.2233419999999997</v>
      </c>
      <c r="L44" s="94">
        <v>0.14359967000000001</v>
      </c>
      <c r="N44" s="82" t="s">
        <v>158</v>
      </c>
      <c r="O44" s="94">
        <v>23.069849999999999</v>
      </c>
      <c r="P44" s="94">
        <v>23.069849999999999</v>
      </c>
      <c r="Q44" s="94">
        <v>0.1</v>
      </c>
      <c r="R44" s="169"/>
    </row>
    <row r="45" spans="1:18" s="84" customFormat="1" ht="15.75" customHeight="1" x14ac:dyDescent="0.25">
      <c r="A45" s="98" t="s">
        <v>47</v>
      </c>
      <c r="B45" s="10">
        <f>J34</f>
        <v>52.038770999999997</v>
      </c>
      <c r="C45" s="13">
        <f>K34</f>
        <v>52.038770999999997</v>
      </c>
      <c r="D45" s="99">
        <f>L34</f>
        <v>0.12808971999999999</v>
      </c>
      <c r="E45" s="105">
        <f>O31</f>
        <v>26.503729</v>
      </c>
      <c r="F45" s="12">
        <f>P31</f>
        <v>26.503729</v>
      </c>
      <c r="G45" s="106">
        <f>Q31</f>
        <v>4.4675239999999998E-2</v>
      </c>
      <c r="I45" s="82" t="s">
        <v>163</v>
      </c>
      <c r="J45" s="94">
        <v>8.1217000000000006</v>
      </c>
      <c r="K45" s="94">
        <v>8.1217000000000006</v>
      </c>
      <c r="L45" s="94">
        <v>0.39982804</v>
      </c>
      <c r="N45" s="82" t="s">
        <v>160</v>
      </c>
      <c r="O45" s="94">
        <v>4.3112000000000004</v>
      </c>
      <c r="P45" s="94">
        <v>4.3112000000000004</v>
      </c>
      <c r="Q45" s="94">
        <v>0.10117481</v>
      </c>
      <c r="R45" s="169"/>
    </row>
    <row r="46" spans="1:18" s="84" customFormat="1" ht="15.75" customHeight="1" x14ac:dyDescent="0.25">
      <c r="A46" s="98" t="s">
        <v>48</v>
      </c>
      <c r="B46" s="10">
        <f>J45</f>
        <v>8.1217000000000006</v>
      </c>
      <c r="C46" s="13">
        <f>K45</f>
        <v>8.1217000000000006</v>
      </c>
      <c r="D46" s="99">
        <f>L45</f>
        <v>0.39982804</v>
      </c>
      <c r="E46" s="105">
        <f>O40</f>
        <v>0.439</v>
      </c>
      <c r="F46" s="12">
        <f>P40</f>
        <v>0.439</v>
      </c>
      <c r="G46" s="106">
        <f>Q40</f>
        <v>0</v>
      </c>
      <c r="I46" s="82" t="s">
        <v>154</v>
      </c>
      <c r="J46" s="94">
        <v>11.663465</v>
      </c>
      <c r="K46" s="94">
        <v>11.663465</v>
      </c>
      <c r="L46" s="94">
        <v>0.74976547999999998</v>
      </c>
      <c r="N46" s="82" t="s">
        <v>161</v>
      </c>
      <c r="O46" s="94">
        <v>51.475900000000003</v>
      </c>
      <c r="P46" s="94">
        <v>51.475900000000003</v>
      </c>
      <c r="Q46" s="94">
        <v>2.9957000000000001E-2</v>
      </c>
      <c r="R46" s="169"/>
    </row>
    <row r="47" spans="1:18" s="84" customFormat="1" ht="15.75" customHeight="1" x14ac:dyDescent="0.25">
      <c r="A47" s="98" t="s">
        <v>49</v>
      </c>
      <c r="B47" s="10">
        <f t="shared" ref="B47:D48" si="1">J90</f>
        <v>25.426964999999999</v>
      </c>
      <c r="C47" s="13">
        <f t="shared" si="1"/>
        <v>25.426964999999999</v>
      </c>
      <c r="D47" s="99">
        <f t="shared" si="1"/>
        <v>1.89736054</v>
      </c>
      <c r="E47" s="105">
        <f t="shared" ref="E47:G48" si="2">O81</f>
        <v>66.589034999999996</v>
      </c>
      <c r="F47" s="12">
        <f t="shared" si="2"/>
        <v>66.589034999999996</v>
      </c>
      <c r="G47" s="106">
        <f t="shared" si="2"/>
        <v>1.0170674</v>
      </c>
      <c r="I47" s="82" t="s">
        <v>155</v>
      </c>
      <c r="J47" s="94">
        <v>9.1740729999999999</v>
      </c>
      <c r="K47" s="94">
        <v>9.1740729999999999</v>
      </c>
      <c r="L47" s="94">
        <v>0.41708203999999999</v>
      </c>
      <c r="N47" s="82" t="s">
        <v>162</v>
      </c>
      <c r="O47" s="94">
        <v>1.0300590000000001</v>
      </c>
      <c r="P47" s="94">
        <v>1.0300590000000001</v>
      </c>
      <c r="Q47" s="94">
        <v>1.82271E-3</v>
      </c>
      <c r="R47" s="169"/>
    </row>
    <row r="48" spans="1:18" s="84" customFormat="1" ht="15.75" customHeight="1" x14ac:dyDescent="0.25">
      <c r="A48" s="98" t="s">
        <v>50</v>
      </c>
      <c r="B48" s="10">
        <f t="shared" si="1"/>
        <v>13.7944</v>
      </c>
      <c r="C48" s="13">
        <f t="shared" si="1"/>
        <v>13.7944</v>
      </c>
      <c r="D48" s="99">
        <f t="shared" si="1"/>
        <v>0.41818459999999996</v>
      </c>
      <c r="E48" s="105">
        <f t="shared" si="2"/>
        <v>9.1936</v>
      </c>
      <c r="F48" s="12">
        <f t="shared" si="2"/>
        <v>9.1936</v>
      </c>
      <c r="G48" s="106">
        <f t="shared" si="2"/>
        <v>0</v>
      </c>
      <c r="I48" s="82" t="s">
        <v>157</v>
      </c>
      <c r="J48" s="94">
        <v>3.6706370000000001</v>
      </c>
      <c r="K48" s="94">
        <v>3.6706370000000001</v>
      </c>
      <c r="L48" s="94">
        <v>0.18343210000000001</v>
      </c>
      <c r="N48" s="82" t="s">
        <v>164</v>
      </c>
      <c r="O48" s="94">
        <v>0.64803500000000003</v>
      </c>
      <c r="P48" s="94">
        <v>0.64803500000000003</v>
      </c>
      <c r="Q48" s="94">
        <v>1.329382E-2</v>
      </c>
      <c r="R48" s="169"/>
    </row>
    <row r="49" spans="1:18" s="84" customFormat="1" ht="15.75" customHeight="1" x14ac:dyDescent="0.25">
      <c r="A49" s="98" t="s">
        <v>51</v>
      </c>
      <c r="B49" s="10">
        <f>J74</f>
        <v>0.873</v>
      </c>
      <c r="C49" s="13">
        <f>K74</f>
        <v>0.873</v>
      </c>
      <c r="D49" s="99">
        <f>L74</f>
        <v>0</v>
      </c>
      <c r="E49" s="105" t="s">
        <v>20</v>
      </c>
      <c r="F49" s="12" t="s">
        <v>20</v>
      </c>
      <c r="G49" s="106" t="s">
        <v>20</v>
      </c>
      <c r="I49" s="82" t="s">
        <v>168</v>
      </c>
      <c r="J49" s="94">
        <v>2.4315000000000002</v>
      </c>
      <c r="K49" s="94">
        <v>2.4315000000000002</v>
      </c>
      <c r="L49" s="94">
        <v>0.11818658</v>
      </c>
      <c r="N49" s="82" t="s">
        <v>165</v>
      </c>
      <c r="O49" s="94">
        <v>53.129190000000001</v>
      </c>
      <c r="P49" s="94">
        <v>53.129190000000001</v>
      </c>
      <c r="Q49" s="94">
        <v>3.9894233399999997</v>
      </c>
      <c r="R49" s="169"/>
    </row>
    <row r="50" spans="1:18" s="84" customFormat="1" ht="15.75" customHeight="1" x14ac:dyDescent="0.25">
      <c r="A50" s="98" t="s">
        <v>101</v>
      </c>
      <c r="B50" s="10">
        <f>J65</f>
        <v>53.318660000000001</v>
      </c>
      <c r="C50" s="13">
        <f>K65</f>
        <v>53.318660000000001</v>
      </c>
      <c r="D50" s="99">
        <f>L65</f>
        <v>2.8991423100000002</v>
      </c>
      <c r="E50" s="105">
        <f>O58</f>
        <v>26.217644</v>
      </c>
      <c r="F50" s="12">
        <f>P58</f>
        <v>26.217644</v>
      </c>
      <c r="G50" s="106">
        <f>Q58</f>
        <v>0</v>
      </c>
      <c r="I50" s="82" t="s">
        <v>158</v>
      </c>
      <c r="J50" s="94">
        <v>24.393840999999998</v>
      </c>
      <c r="K50" s="94">
        <v>24.393840999999998</v>
      </c>
      <c r="L50" s="94">
        <v>1.08535903</v>
      </c>
      <c r="N50" s="82" t="s">
        <v>166</v>
      </c>
      <c r="O50" s="94">
        <v>34.282764999999998</v>
      </c>
      <c r="P50" s="94">
        <v>34.282764999999998</v>
      </c>
      <c r="Q50" s="94">
        <v>0</v>
      </c>
      <c r="R50" s="169"/>
    </row>
    <row r="51" spans="1:18" s="84" customFormat="1" ht="15.75" customHeight="1" x14ac:dyDescent="0.25">
      <c r="A51" s="98" t="s">
        <v>102</v>
      </c>
      <c r="B51" s="10">
        <f>J81</f>
        <v>7.0975910000000004</v>
      </c>
      <c r="C51" s="13">
        <f>K81</f>
        <v>7.0975910000000004</v>
      </c>
      <c r="D51" s="99">
        <f>L81</f>
        <v>0.21715451999999999</v>
      </c>
      <c r="E51" s="105">
        <f>O72</f>
        <v>4.2930999999999999</v>
      </c>
      <c r="F51" s="12">
        <f>P72</f>
        <v>4.2930999999999999</v>
      </c>
      <c r="G51" s="106">
        <f>Q72</f>
        <v>2.7552500000000001E-2</v>
      </c>
      <c r="I51" s="82" t="s">
        <v>160</v>
      </c>
      <c r="J51" s="94">
        <v>14.6401</v>
      </c>
      <c r="K51" s="94">
        <v>14.6401</v>
      </c>
      <c r="L51" s="94">
        <v>1.0756857900000001</v>
      </c>
      <c r="N51" s="165" t="s">
        <v>220</v>
      </c>
      <c r="O51" s="165">
        <v>1.66</v>
      </c>
      <c r="P51" s="165">
        <v>1.66</v>
      </c>
      <c r="Q51" s="165">
        <v>0</v>
      </c>
      <c r="R51" s="169"/>
    </row>
    <row r="52" spans="1:18" s="84" customFormat="1" ht="15.75" customHeight="1" x14ac:dyDescent="0.25">
      <c r="A52" s="103" t="s">
        <v>173</v>
      </c>
      <c r="B52" s="10">
        <f>J38</f>
        <v>4036.6106799999998</v>
      </c>
      <c r="C52" s="13">
        <f>K38</f>
        <v>4036.6106799999998</v>
      </c>
      <c r="D52" s="99">
        <f>L38</f>
        <v>238.26079091</v>
      </c>
      <c r="E52" s="123">
        <f>O35</f>
        <v>393.71254399999998</v>
      </c>
      <c r="F52" s="124">
        <f>P35</f>
        <v>393.71254399999998</v>
      </c>
      <c r="G52" s="125">
        <f>Q35</f>
        <v>0.49791668000000011</v>
      </c>
      <c r="I52" s="82" t="s">
        <v>161</v>
      </c>
      <c r="J52" s="94">
        <v>7.3010999999999999</v>
      </c>
      <c r="K52" s="94">
        <v>7.3010999999999999</v>
      </c>
      <c r="L52" s="94">
        <v>0</v>
      </c>
      <c r="N52" s="82" t="s">
        <v>167</v>
      </c>
      <c r="O52" s="94">
        <v>2.0242</v>
      </c>
      <c r="P52" s="94">
        <v>2.0242</v>
      </c>
      <c r="Q52" s="94">
        <v>5.6999230000000005E-2</v>
      </c>
      <c r="R52" s="169"/>
    </row>
    <row r="53" spans="1:18" s="84" customFormat="1" ht="15.75" customHeight="1" x14ac:dyDescent="0.25">
      <c r="A53" s="98" t="s">
        <v>52</v>
      </c>
      <c r="B53" s="10">
        <f>J40</f>
        <v>0.2</v>
      </c>
      <c r="C53" s="13">
        <f>K40</f>
        <v>0.2</v>
      </c>
      <c r="D53" s="99">
        <f>L40</f>
        <v>0</v>
      </c>
      <c r="E53" s="105" t="s">
        <v>20</v>
      </c>
      <c r="F53" s="12" t="s">
        <v>20</v>
      </c>
      <c r="G53" s="106" t="s">
        <v>20</v>
      </c>
      <c r="H53" s="82"/>
      <c r="I53" s="82" t="s">
        <v>162</v>
      </c>
      <c r="J53" s="94">
        <v>6.1280020000000004</v>
      </c>
      <c r="K53" s="94">
        <v>6.1280020000000004</v>
      </c>
      <c r="L53" s="94">
        <v>0.19304829999999998</v>
      </c>
      <c r="N53" s="82" t="s">
        <v>169</v>
      </c>
      <c r="O53" s="94">
        <v>2.2174749999999999</v>
      </c>
      <c r="P53" s="94">
        <v>2.2174749999999999</v>
      </c>
      <c r="Q53" s="94">
        <v>0</v>
      </c>
      <c r="R53" s="169"/>
    </row>
    <row r="54" spans="1:18" s="84" customFormat="1" ht="15.75" customHeight="1" x14ac:dyDescent="0.25">
      <c r="A54" s="126" t="s">
        <v>109</v>
      </c>
      <c r="B54" s="10">
        <f>J48</f>
        <v>3.6706370000000001</v>
      </c>
      <c r="C54" s="13">
        <f>K48</f>
        <v>3.6706370000000001</v>
      </c>
      <c r="D54" s="99">
        <f>L48</f>
        <v>0.18343210000000001</v>
      </c>
      <c r="E54" s="100">
        <f>O43</f>
        <v>1.017112</v>
      </c>
      <c r="F54" s="13">
        <f>P43</f>
        <v>1.017112</v>
      </c>
      <c r="G54" s="99">
        <f>Q43</f>
        <v>6.3135299999999995E-3</v>
      </c>
      <c r="H54" s="82"/>
      <c r="I54" s="82" t="s">
        <v>164</v>
      </c>
      <c r="J54" s="94">
        <v>6.3837650000000004</v>
      </c>
      <c r="K54" s="94">
        <v>6.3837650000000004</v>
      </c>
      <c r="L54" s="94">
        <v>1.0291649999999999E-2</v>
      </c>
      <c r="N54" s="82" t="s">
        <v>170</v>
      </c>
      <c r="O54" s="94">
        <v>1.4320759999999999</v>
      </c>
      <c r="P54" s="94">
        <v>1.4320759999999999</v>
      </c>
      <c r="Q54" s="94">
        <v>0</v>
      </c>
      <c r="R54" s="169"/>
    </row>
    <row r="55" spans="1:18" s="84" customFormat="1" ht="15.75" customHeight="1" x14ac:dyDescent="0.25">
      <c r="A55" s="98" t="s">
        <v>53</v>
      </c>
      <c r="B55" s="10">
        <f>J78</f>
        <v>1.3141</v>
      </c>
      <c r="C55" s="13">
        <f>K78</f>
        <v>1.3141</v>
      </c>
      <c r="D55" s="99">
        <f>L78</f>
        <v>6.9067390000000006E-2</v>
      </c>
      <c r="E55" s="100">
        <f>O70</f>
        <v>0.3</v>
      </c>
      <c r="F55" s="13">
        <f>P70</f>
        <v>0.3</v>
      </c>
      <c r="G55" s="99">
        <f>Q70</f>
        <v>0</v>
      </c>
      <c r="H55" s="82"/>
      <c r="I55" s="82" t="s">
        <v>165</v>
      </c>
      <c r="J55" s="94">
        <v>22.962513999999999</v>
      </c>
      <c r="K55" s="94">
        <v>22.962513999999999</v>
      </c>
      <c r="L55" s="94">
        <v>0.80423719999999999</v>
      </c>
      <c r="N55" s="82" t="s">
        <v>171</v>
      </c>
      <c r="O55" s="94">
        <v>99.520697999999996</v>
      </c>
      <c r="P55" s="94">
        <v>99.520697999999996</v>
      </c>
      <c r="Q55" s="94">
        <v>0</v>
      </c>
      <c r="R55" s="169"/>
    </row>
    <row r="56" spans="1:18" s="84" customFormat="1" ht="15.75" customHeight="1" x14ac:dyDescent="0.25">
      <c r="A56" s="98" t="s">
        <v>54</v>
      </c>
      <c r="B56" s="10">
        <f>J39</f>
        <v>12.795199999999999</v>
      </c>
      <c r="C56" s="13">
        <f>K39</f>
        <v>12.795199999999999</v>
      </c>
      <c r="D56" s="99">
        <f>L39</f>
        <v>5.3901999999999995E-3</v>
      </c>
      <c r="E56" s="100">
        <f>O36</f>
        <v>15.8317</v>
      </c>
      <c r="F56" s="13">
        <f>P36</f>
        <v>15.8317</v>
      </c>
      <c r="G56" s="99">
        <f>Q36</f>
        <v>1.8E-3</v>
      </c>
      <c r="H56" s="82"/>
      <c r="I56" s="82" t="s">
        <v>166</v>
      </c>
      <c r="J56" s="94">
        <v>18.488734999999998</v>
      </c>
      <c r="K56" s="94">
        <v>18.488734999999998</v>
      </c>
      <c r="L56" s="94">
        <v>0</v>
      </c>
      <c r="N56" s="82" t="s">
        <v>172</v>
      </c>
      <c r="O56" s="94">
        <v>18.879574000000002</v>
      </c>
      <c r="P56" s="94">
        <v>18.879574000000002</v>
      </c>
      <c r="Q56" s="94">
        <v>6.5221699999999999E-3</v>
      </c>
      <c r="R56" s="169"/>
    </row>
    <row r="57" spans="1:18" s="84" customFormat="1" ht="15.75" customHeight="1" x14ac:dyDescent="0.25">
      <c r="A57" s="98" t="s">
        <v>55</v>
      </c>
      <c r="B57" s="10">
        <f>J76</f>
        <v>167.1994</v>
      </c>
      <c r="C57" s="13">
        <f>K76</f>
        <v>167.1994</v>
      </c>
      <c r="D57" s="99">
        <f>L76</f>
        <v>7.2443845900000001</v>
      </c>
      <c r="E57" s="161">
        <f>O68</f>
        <v>234.9006</v>
      </c>
      <c r="F57" s="35">
        <f>P68</f>
        <v>234.9006</v>
      </c>
      <c r="G57" s="162">
        <f>Q68</f>
        <v>0</v>
      </c>
      <c r="H57" s="82"/>
      <c r="I57" s="170" t="s">
        <v>220</v>
      </c>
      <c r="J57" s="171">
        <v>7.5107999999999997</v>
      </c>
      <c r="K57" s="171">
        <v>7.5107999999999997</v>
      </c>
      <c r="L57" s="171">
        <v>0</v>
      </c>
      <c r="N57" s="82" t="s">
        <v>174</v>
      </c>
      <c r="O57" s="94">
        <v>7.9913999999999996</v>
      </c>
      <c r="P57" s="94">
        <v>7.9913999999999996</v>
      </c>
      <c r="Q57" s="94">
        <v>1.7327509999999997E-2</v>
      </c>
      <c r="R57" s="169"/>
    </row>
    <row r="58" spans="1:18" s="84" customFormat="1" ht="15.75" customHeight="1" x14ac:dyDescent="0.25">
      <c r="A58" s="98" t="s">
        <v>56</v>
      </c>
      <c r="B58" s="10">
        <f>J46</f>
        <v>11.663465</v>
      </c>
      <c r="C58" s="13">
        <f>K46</f>
        <v>11.663465</v>
      </c>
      <c r="D58" s="99">
        <f>L46</f>
        <v>0.74976547999999998</v>
      </c>
      <c r="E58" s="100">
        <f>O41</f>
        <v>7.657235</v>
      </c>
      <c r="F58" s="13">
        <f>P41</f>
        <v>7.657235</v>
      </c>
      <c r="G58" s="99">
        <f>Q41</f>
        <v>0</v>
      </c>
      <c r="I58" s="82" t="s">
        <v>167</v>
      </c>
      <c r="J58" s="94">
        <v>54.731400000000001</v>
      </c>
      <c r="K58" s="94">
        <v>54.731400000000001</v>
      </c>
      <c r="L58" s="94">
        <v>0.80435880000000004</v>
      </c>
      <c r="N58" s="82" t="s">
        <v>175</v>
      </c>
      <c r="O58" s="94">
        <v>26.217644</v>
      </c>
      <c r="P58" s="94">
        <v>26.217644</v>
      </c>
      <c r="Q58" s="94">
        <v>0</v>
      </c>
      <c r="R58" s="169"/>
    </row>
    <row r="59" spans="1:18" s="84" customFormat="1" ht="15.75" customHeight="1" x14ac:dyDescent="0.25">
      <c r="A59" s="98" t="s">
        <v>57</v>
      </c>
      <c r="B59" s="10">
        <f>J43</f>
        <v>26.862333</v>
      </c>
      <c r="C59" s="13">
        <f>K43</f>
        <v>26.862333</v>
      </c>
      <c r="D59" s="99">
        <f>L43</f>
        <v>0.52128265000000007</v>
      </c>
      <c r="E59" s="100">
        <f>O38</f>
        <v>377.87366700000001</v>
      </c>
      <c r="F59" s="13">
        <f>P38</f>
        <v>377.87366700000001</v>
      </c>
      <c r="G59" s="99">
        <f>Q38</f>
        <v>0</v>
      </c>
      <c r="I59" s="82" t="s">
        <v>169</v>
      </c>
      <c r="J59" s="94">
        <v>3.426625</v>
      </c>
      <c r="K59" s="94">
        <v>3.426625</v>
      </c>
      <c r="L59" s="94">
        <v>0.12552943</v>
      </c>
      <c r="N59" s="82" t="s">
        <v>176</v>
      </c>
      <c r="O59" s="94">
        <v>7.4455</v>
      </c>
      <c r="P59" s="94">
        <v>7.4455</v>
      </c>
      <c r="Q59" s="94">
        <v>0</v>
      </c>
      <c r="R59" s="169"/>
    </row>
    <row r="60" spans="1:18" s="84" customFormat="1" ht="15.75" customHeight="1" x14ac:dyDescent="0.25">
      <c r="A60" s="98" t="s">
        <v>58</v>
      </c>
      <c r="B60" s="10">
        <f>J77</f>
        <v>8.0123850000000001</v>
      </c>
      <c r="C60" s="13">
        <f>K77</f>
        <v>8.0123850000000001</v>
      </c>
      <c r="D60" s="99">
        <f>L77</f>
        <v>0</v>
      </c>
      <c r="E60" s="100">
        <f>O69</f>
        <v>93.507814999999994</v>
      </c>
      <c r="F60" s="13">
        <f>P69</f>
        <v>93.507814999999994</v>
      </c>
      <c r="G60" s="99">
        <f>Q69</f>
        <v>0</v>
      </c>
      <c r="I60" s="82" t="s">
        <v>170</v>
      </c>
      <c r="J60" s="94">
        <v>14.519124</v>
      </c>
      <c r="K60" s="94">
        <v>14.519124</v>
      </c>
      <c r="L60" s="94">
        <v>7.2007729999999992E-2</v>
      </c>
      <c r="N60" s="82" t="s">
        <v>177</v>
      </c>
      <c r="O60" s="94">
        <v>21.7836</v>
      </c>
      <c r="P60" s="94">
        <v>21.7836</v>
      </c>
      <c r="Q60" s="94">
        <v>2.1132410000000001E-2</v>
      </c>
      <c r="R60" s="169"/>
    </row>
    <row r="61" spans="1:18" s="84" customFormat="1" ht="15.75" customHeight="1" x14ac:dyDescent="0.25">
      <c r="A61" s="98" t="s">
        <v>59</v>
      </c>
      <c r="B61" s="10">
        <f>J50</f>
        <v>24.393840999999998</v>
      </c>
      <c r="C61" s="13">
        <f>K50</f>
        <v>24.393840999999998</v>
      </c>
      <c r="D61" s="99">
        <f>L50</f>
        <v>1.08535903</v>
      </c>
      <c r="E61" s="100">
        <f>O44</f>
        <v>23.069849999999999</v>
      </c>
      <c r="F61" s="13">
        <f>P44</f>
        <v>23.069849999999999</v>
      </c>
      <c r="G61" s="99">
        <f>Q44</f>
        <v>0.1</v>
      </c>
      <c r="I61" s="82" t="s">
        <v>171</v>
      </c>
      <c r="J61" s="94">
        <v>12.471005999999999</v>
      </c>
      <c r="K61" s="94">
        <v>12.471005999999999</v>
      </c>
      <c r="L61" s="94">
        <v>0</v>
      </c>
      <c r="N61" s="82" t="s">
        <v>178</v>
      </c>
      <c r="O61" s="94">
        <v>5.7622059999999999</v>
      </c>
      <c r="P61" s="94">
        <v>5.7622059999999999</v>
      </c>
      <c r="Q61" s="94">
        <v>0</v>
      </c>
      <c r="R61" s="169"/>
    </row>
    <row r="62" spans="1:18" s="84" customFormat="1" ht="15.75" customHeight="1" x14ac:dyDescent="0.25">
      <c r="A62" s="98" t="s">
        <v>60</v>
      </c>
      <c r="B62" s="10">
        <f>J56</f>
        <v>18.488734999999998</v>
      </c>
      <c r="C62" s="13">
        <f>K56</f>
        <v>18.488734999999998</v>
      </c>
      <c r="D62" s="99">
        <f>L56</f>
        <v>0</v>
      </c>
      <c r="E62" s="100">
        <f>O50</f>
        <v>34.282764999999998</v>
      </c>
      <c r="F62" s="13">
        <f>P50</f>
        <v>34.282764999999998</v>
      </c>
      <c r="G62" s="99">
        <f>Q50</f>
        <v>0</v>
      </c>
      <c r="I62" s="82" t="s">
        <v>172</v>
      </c>
      <c r="J62" s="94">
        <v>8.0916259999999998</v>
      </c>
      <c r="K62" s="94">
        <v>8.0916259999999998</v>
      </c>
      <c r="L62" s="94">
        <v>3.771037E-2</v>
      </c>
      <c r="N62" s="82" t="s">
        <v>179</v>
      </c>
      <c r="O62" s="94">
        <v>3.482256</v>
      </c>
      <c r="P62" s="94">
        <v>3.482256</v>
      </c>
      <c r="Q62" s="94">
        <v>0</v>
      </c>
      <c r="R62" s="169"/>
    </row>
    <row r="63" spans="1:18" s="84" customFormat="1" ht="15.75" customHeight="1" x14ac:dyDescent="0.25">
      <c r="A63" s="98" t="s">
        <v>61</v>
      </c>
      <c r="B63" s="10">
        <f>J53</f>
        <v>6.1280020000000004</v>
      </c>
      <c r="C63" s="13">
        <f>K53</f>
        <v>6.1280020000000004</v>
      </c>
      <c r="D63" s="99">
        <f>L53</f>
        <v>0.19304829999999998</v>
      </c>
      <c r="E63" s="100">
        <f>O47</f>
        <v>1.0300590000000001</v>
      </c>
      <c r="F63" s="13">
        <f>P47</f>
        <v>1.0300590000000001</v>
      </c>
      <c r="G63" s="99">
        <f>Q47</f>
        <v>1.82271E-3</v>
      </c>
      <c r="I63" s="82" t="s">
        <v>174</v>
      </c>
      <c r="J63" s="94">
        <v>15.4984</v>
      </c>
      <c r="K63" s="94">
        <v>15.4984</v>
      </c>
      <c r="L63" s="94">
        <v>0.62869246999999995</v>
      </c>
      <c r="N63" s="82" t="s">
        <v>180</v>
      </c>
      <c r="O63" s="94">
        <v>26.477699999999999</v>
      </c>
      <c r="P63" s="94">
        <v>26.477699999999999</v>
      </c>
      <c r="Q63" s="94">
        <v>0</v>
      </c>
      <c r="R63" s="169"/>
    </row>
    <row r="64" spans="1:18" s="84" customFormat="1" ht="15.75" customHeight="1" x14ac:dyDescent="0.25">
      <c r="A64" s="98" t="s">
        <v>97</v>
      </c>
      <c r="B64" s="10">
        <f>J60</f>
        <v>14.519124</v>
      </c>
      <c r="C64" s="13">
        <f>K60</f>
        <v>14.519124</v>
      </c>
      <c r="D64" s="99">
        <f>L60</f>
        <v>7.2007729999999992E-2</v>
      </c>
      <c r="E64" s="100">
        <f>O54</f>
        <v>1.4320759999999999</v>
      </c>
      <c r="F64" s="13">
        <f>P54</f>
        <v>1.4320759999999999</v>
      </c>
      <c r="G64" s="99">
        <f>Q54</f>
        <v>0</v>
      </c>
      <c r="I64" s="82" t="s">
        <v>184</v>
      </c>
      <c r="J64" s="94">
        <v>2.4843999999999999</v>
      </c>
      <c r="K64" s="94">
        <v>2.4843999999999999</v>
      </c>
      <c r="L64" s="94">
        <v>0.10143422000000001</v>
      </c>
      <c r="N64" s="165" t="s">
        <v>193</v>
      </c>
      <c r="O64" s="165">
        <v>0.2</v>
      </c>
      <c r="P64" s="165">
        <v>0.2</v>
      </c>
      <c r="Q64" s="165">
        <v>0</v>
      </c>
      <c r="R64" s="169"/>
    </row>
    <row r="65" spans="1:18" s="84" customFormat="1" ht="15.75" customHeight="1" x14ac:dyDescent="0.25">
      <c r="A65" s="98" t="s">
        <v>62</v>
      </c>
      <c r="B65" s="10">
        <f>J58</f>
        <v>54.731400000000001</v>
      </c>
      <c r="C65" s="13">
        <f>K58</f>
        <v>54.731400000000001</v>
      </c>
      <c r="D65" s="99">
        <f>L58</f>
        <v>0.80435880000000004</v>
      </c>
      <c r="E65" s="100">
        <f>O52</f>
        <v>2.0242</v>
      </c>
      <c r="F65" s="13">
        <f>P52</f>
        <v>2.0242</v>
      </c>
      <c r="G65" s="99">
        <f>Q52</f>
        <v>5.6999230000000005E-2</v>
      </c>
      <c r="I65" s="82" t="s">
        <v>175</v>
      </c>
      <c r="J65" s="94">
        <v>53.318660000000001</v>
      </c>
      <c r="K65" s="94">
        <v>53.318660000000001</v>
      </c>
      <c r="L65" s="94">
        <v>2.8991423100000002</v>
      </c>
      <c r="N65" s="82" t="s">
        <v>181</v>
      </c>
      <c r="O65" s="94">
        <v>229.974842</v>
      </c>
      <c r="P65" s="94">
        <v>229.974842</v>
      </c>
      <c r="Q65" s="94">
        <v>0</v>
      </c>
      <c r="R65" s="169"/>
    </row>
    <row r="66" spans="1:18" s="84" customFormat="1" ht="15.75" customHeight="1" x14ac:dyDescent="0.25">
      <c r="A66" s="98" t="s">
        <v>219</v>
      </c>
      <c r="B66" s="10">
        <f>J57</f>
        <v>7.5107999999999997</v>
      </c>
      <c r="C66" s="13">
        <f>K57</f>
        <v>7.5107999999999997</v>
      </c>
      <c r="D66" s="99">
        <f>L57</f>
        <v>0</v>
      </c>
      <c r="E66" s="100">
        <f>O51</f>
        <v>1.66</v>
      </c>
      <c r="F66" s="13">
        <f>P51</f>
        <v>1.66</v>
      </c>
      <c r="G66" s="99">
        <f>Q51</f>
        <v>0</v>
      </c>
      <c r="I66" s="82" t="s">
        <v>176</v>
      </c>
      <c r="J66" s="94">
        <v>66.904700000000005</v>
      </c>
      <c r="K66" s="94">
        <v>66.904700000000005</v>
      </c>
      <c r="L66" s="94">
        <v>7.0739339999999998E-2</v>
      </c>
      <c r="N66" s="82" t="s">
        <v>182</v>
      </c>
      <c r="O66" s="94">
        <v>92.449787999999998</v>
      </c>
      <c r="P66" s="94">
        <v>92.449787999999998</v>
      </c>
      <c r="Q66" s="94">
        <v>0</v>
      </c>
      <c r="R66" s="169"/>
    </row>
    <row r="67" spans="1:18" s="84" customFormat="1" ht="15.75" customHeight="1" x14ac:dyDescent="0.25">
      <c r="A67" s="98" t="s">
        <v>63</v>
      </c>
      <c r="B67" s="10">
        <f>J95</f>
        <v>8.4754819999999995</v>
      </c>
      <c r="C67" s="13">
        <f>K95</f>
        <v>8.4754819999999995</v>
      </c>
      <c r="D67" s="99">
        <f>L95</f>
        <v>6.19938E-3</v>
      </c>
      <c r="E67" s="100">
        <f>O86</f>
        <v>15.717917999999999</v>
      </c>
      <c r="F67" s="13">
        <f>P86</f>
        <v>15.717917999999999</v>
      </c>
      <c r="G67" s="99">
        <f>Q86</f>
        <v>0</v>
      </c>
      <c r="I67" s="82" t="s">
        <v>177</v>
      </c>
      <c r="J67" s="94">
        <v>264.96028999999999</v>
      </c>
      <c r="K67" s="94">
        <v>264.96028999999999</v>
      </c>
      <c r="L67" s="94">
        <v>0.24435777</v>
      </c>
      <c r="N67" s="82" t="s">
        <v>183</v>
      </c>
      <c r="O67" s="94">
        <v>20.238399999999999</v>
      </c>
      <c r="P67" s="94">
        <v>20.238399999999999</v>
      </c>
      <c r="Q67" s="94">
        <v>3.1030189999999999E-2</v>
      </c>
      <c r="R67" s="169"/>
    </row>
    <row r="68" spans="1:18" s="84" customFormat="1" ht="15.75" customHeight="1" x14ac:dyDescent="0.25">
      <c r="A68" s="98" t="s">
        <v>84</v>
      </c>
      <c r="B68" s="10">
        <f>J84</f>
        <v>124.8222</v>
      </c>
      <c r="C68" s="13">
        <f>K84</f>
        <v>124.8222</v>
      </c>
      <c r="D68" s="99">
        <f>L84</f>
        <v>2.4514281800000002</v>
      </c>
      <c r="E68" s="100">
        <f>O75</f>
        <v>2.6377999999999999</v>
      </c>
      <c r="F68" s="13">
        <f>P75</f>
        <v>2.6377999999999999</v>
      </c>
      <c r="G68" s="99">
        <f>Q75</f>
        <v>0</v>
      </c>
      <c r="I68" s="82" t="s">
        <v>178</v>
      </c>
      <c r="J68" s="94">
        <v>9.5028109999999995</v>
      </c>
      <c r="K68" s="94">
        <v>9.5028109999999995</v>
      </c>
      <c r="L68" s="94">
        <v>0.18502464999999998</v>
      </c>
      <c r="N68" s="82" t="s">
        <v>185</v>
      </c>
      <c r="O68" s="94">
        <v>234.9006</v>
      </c>
      <c r="P68" s="94">
        <v>234.9006</v>
      </c>
      <c r="Q68" s="94">
        <v>0</v>
      </c>
      <c r="R68" s="169"/>
    </row>
    <row r="69" spans="1:18" s="84" customFormat="1" ht="15.75" customHeight="1" x14ac:dyDescent="0.25">
      <c r="A69" s="98" t="s">
        <v>191</v>
      </c>
      <c r="B69" s="127">
        <f>J82</f>
        <v>60.588999999999999</v>
      </c>
      <c r="C69" s="128">
        <f>K82</f>
        <v>60.588999999999999</v>
      </c>
      <c r="D69" s="129">
        <f>L82</f>
        <v>0</v>
      </c>
      <c r="E69" s="130">
        <f>O73</f>
        <v>583.2894</v>
      </c>
      <c r="F69" s="128">
        <f>P73</f>
        <v>583.2894</v>
      </c>
      <c r="G69" s="129">
        <f>Q73</f>
        <v>0</v>
      </c>
      <c r="I69" s="82" t="s">
        <v>179</v>
      </c>
      <c r="J69" s="94">
        <v>25.402743999999998</v>
      </c>
      <c r="K69" s="94">
        <v>25.402743999999998</v>
      </c>
      <c r="L69" s="94">
        <v>2.7717749999999999E-2</v>
      </c>
      <c r="N69" s="82" t="s">
        <v>186</v>
      </c>
      <c r="O69" s="94">
        <v>93.507814999999994</v>
      </c>
      <c r="P69" s="94">
        <v>93.507814999999994</v>
      </c>
      <c r="Q69" s="94">
        <v>0</v>
      </c>
      <c r="R69" s="169"/>
    </row>
    <row r="70" spans="1:18" s="84" customFormat="1" ht="15.75" customHeight="1" x14ac:dyDescent="0.25">
      <c r="A70" s="98" t="s">
        <v>64</v>
      </c>
      <c r="B70" s="10">
        <f>J86</f>
        <v>6.6338999999999997</v>
      </c>
      <c r="C70" s="13">
        <f>K86</f>
        <v>6.6338999999999997</v>
      </c>
      <c r="D70" s="99">
        <f>L86</f>
        <v>0.22204093</v>
      </c>
      <c r="E70" s="100">
        <f>O77</f>
        <v>5.9851999999999999</v>
      </c>
      <c r="F70" s="13">
        <f>P77</f>
        <v>5.9851999999999999</v>
      </c>
      <c r="G70" s="99">
        <f>Q77</f>
        <v>2.9773299999999998E-3</v>
      </c>
      <c r="I70" s="82" t="s">
        <v>180</v>
      </c>
      <c r="J70" s="94">
        <v>101.69029999999999</v>
      </c>
      <c r="K70" s="94">
        <v>101.69029999999999</v>
      </c>
      <c r="L70" s="94">
        <v>5.43981154</v>
      </c>
      <c r="N70" s="82" t="s">
        <v>187</v>
      </c>
      <c r="O70" s="94">
        <v>0.3</v>
      </c>
      <c r="P70" s="94">
        <v>0.3</v>
      </c>
      <c r="Q70" s="94">
        <v>0</v>
      </c>
      <c r="R70" s="169"/>
    </row>
    <row r="71" spans="1:18" s="84" customFormat="1" ht="15.75" customHeight="1" x14ac:dyDescent="0.25">
      <c r="A71" s="98" t="s">
        <v>65</v>
      </c>
      <c r="B71" s="10">
        <f>J55</f>
        <v>22.962513999999999</v>
      </c>
      <c r="C71" s="13">
        <f>K55</f>
        <v>22.962513999999999</v>
      </c>
      <c r="D71" s="99">
        <f>L55</f>
        <v>0.80423719999999999</v>
      </c>
      <c r="E71" s="100">
        <f>O49</f>
        <v>53.129190000000001</v>
      </c>
      <c r="F71" s="13">
        <f>P49</f>
        <v>53.129190000000001</v>
      </c>
      <c r="G71" s="99">
        <f>Q49</f>
        <v>3.9894233399999997</v>
      </c>
      <c r="I71" s="82" t="s">
        <v>193</v>
      </c>
      <c r="J71" s="94">
        <v>0.53</v>
      </c>
      <c r="K71" s="94">
        <v>0.53</v>
      </c>
      <c r="L71" s="94">
        <v>0</v>
      </c>
      <c r="N71" s="82" t="s">
        <v>188</v>
      </c>
      <c r="O71" s="94">
        <v>166.73821899999999</v>
      </c>
      <c r="P71" s="94">
        <v>166.73821899999999</v>
      </c>
      <c r="Q71" s="94">
        <v>4.288177E-2</v>
      </c>
      <c r="R71" s="169"/>
    </row>
    <row r="72" spans="1:18" s="84" customFormat="1" ht="15.75" customHeight="1" x14ac:dyDescent="0.25">
      <c r="A72" s="122" t="s">
        <v>85</v>
      </c>
      <c r="B72" s="10">
        <f>J59</f>
        <v>3.426625</v>
      </c>
      <c r="C72" s="13">
        <f>K59</f>
        <v>3.426625</v>
      </c>
      <c r="D72" s="99">
        <f>L59</f>
        <v>0.12552943</v>
      </c>
      <c r="E72" s="100">
        <f>O53</f>
        <v>2.2174749999999999</v>
      </c>
      <c r="F72" s="13">
        <f>P53</f>
        <v>2.2174749999999999</v>
      </c>
      <c r="G72" s="99">
        <f>Q53</f>
        <v>0</v>
      </c>
      <c r="I72" s="82" t="s">
        <v>181</v>
      </c>
      <c r="J72" s="94">
        <v>260.33783099999999</v>
      </c>
      <c r="K72" s="94">
        <v>260.33783099999999</v>
      </c>
      <c r="L72" s="94">
        <v>2.7499226499999998</v>
      </c>
      <c r="N72" s="82" t="s">
        <v>189</v>
      </c>
      <c r="O72" s="94">
        <v>4.2930999999999999</v>
      </c>
      <c r="P72" s="94">
        <v>4.2930999999999999</v>
      </c>
      <c r="Q72" s="94">
        <v>2.7552500000000001E-2</v>
      </c>
      <c r="R72" s="169"/>
    </row>
    <row r="73" spans="1:18" s="84" customFormat="1" ht="15.75" customHeight="1" x14ac:dyDescent="0.25">
      <c r="A73" s="98" t="s">
        <v>66</v>
      </c>
      <c r="B73" s="10">
        <f>J63</f>
        <v>15.4984</v>
      </c>
      <c r="C73" s="13">
        <f>K63</f>
        <v>15.4984</v>
      </c>
      <c r="D73" s="99">
        <f>L63</f>
        <v>0.62869246999999995</v>
      </c>
      <c r="E73" s="100">
        <f>O57</f>
        <v>7.9913999999999996</v>
      </c>
      <c r="F73" s="13">
        <f>P57</f>
        <v>7.9913999999999996</v>
      </c>
      <c r="G73" s="99">
        <f>Q57</f>
        <v>1.7327509999999997E-2</v>
      </c>
      <c r="I73" s="82" t="s">
        <v>182</v>
      </c>
      <c r="J73" s="94">
        <v>46.505012000000001</v>
      </c>
      <c r="K73" s="94">
        <v>46.505012000000001</v>
      </c>
      <c r="L73" s="94">
        <v>2.0555224499999998</v>
      </c>
      <c r="N73" s="82" t="s">
        <v>190</v>
      </c>
      <c r="O73" s="94">
        <v>583.2894</v>
      </c>
      <c r="P73" s="94">
        <v>583.2894</v>
      </c>
      <c r="Q73" s="94">
        <v>0</v>
      </c>
      <c r="R73" s="169"/>
    </row>
    <row r="74" spans="1:18" s="84" customFormat="1" ht="15.75" customHeight="1" x14ac:dyDescent="0.25">
      <c r="A74" s="98" t="s">
        <v>67</v>
      </c>
      <c r="B74" s="10">
        <f>J52</f>
        <v>7.3010999999999999</v>
      </c>
      <c r="C74" s="13">
        <f>K52</f>
        <v>7.3010999999999999</v>
      </c>
      <c r="D74" s="99">
        <f>L52</f>
        <v>0</v>
      </c>
      <c r="E74" s="100">
        <f>O46</f>
        <v>51.475900000000003</v>
      </c>
      <c r="F74" s="13">
        <f>P46</f>
        <v>51.475900000000003</v>
      </c>
      <c r="G74" s="99">
        <f>Q46</f>
        <v>2.9957000000000001E-2</v>
      </c>
      <c r="I74" s="82" t="s">
        <v>197</v>
      </c>
      <c r="J74" s="94">
        <v>0.873</v>
      </c>
      <c r="K74" s="94">
        <v>0.873</v>
      </c>
      <c r="L74" s="94">
        <v>0</v>
      </c>
      <c r="N74" s="82" t="s">
        <v>192</v>
      </c>
      <c r="O74" s="94">
        <v>14.1</v>
      </c>
      <c r="P74" s="94">
        <v>14.1</v>
      </c>
      <c r="Q74" s="94">
        <v>0</v>
      </c>
      <c r="R74" s="169"/>
    </row>
    <row r="75" spans="1:18" s="84" customFormat="1" ht="15.75" customHeight="1" x14ac:dyDescent="0.25">
      <c r="A75" s="98" t="s">
        <v>68</v>
      </c>
      <c r="B75" s="10">
        <f>J44</f>
        <v>7.2233419999999997</v>
      </c>
      <c r="C75" s="13">
        <f>K44</f>
        <v>7.2233419999999997</v>
      </c>
      <c r="D75" s="99">
        <f>L44</f>
        <v>0.14359967000000001</v>
      </c>
      <c r="E75" s="100">
        <f>O39</f>
        <v>2.0239989999999999</v>
      </c>
      <c r="F75" s="13">
        <f>P39</f>
        <v>2.0239989999999999</v>
      </c>
      <c r="G75" s="99">
        <f>Q39</f>
        <v>0</v>
      </c>
      <c r="I75" s="82" t="s">
        <v>183</v>
      </c>
      <c r="J75" s="94">
        <v>42.265599999999999</v>
      </c>
      <c r="K75" s="94">
        <v>42.265599999999999</v>
      </c>
      <c r="L75" s="94">
        <v>2.5570262799999997</v>
      </c>
      <c r="N75" s="82" t="s">
        <v>194</v>
      </c>
      <c r="O75" s="94">
        <v>2.6377999999999999</v>
      </c>
      <c r="P75" s="94">
        <v>2.6377999999999999</v>
      </c>
      <c r="Q75" s="94">
        <v>0</v>
      </c>
      <c r="R75" s="169"/>
    </row>
    <row r="76" spans="1:18" s="84" customFormat="1" ht="15.75" customHeight="1" x14ac:dyDescent="0.25">
      <c r="A76" s="98" t="s">
        <v>69</v>
      </c>
      <c r="B76" s="10">
        <f>J54</f>
        <v>6.3837650000000004</v>
      </c>
      <c r="C76" s="13">
        <f>K54</f>
        <v>6.3837650000000004</v>
      </c>
      <c r="D76" s="99">
        <f>L54</f>
        <v>1.0291649999999999E-2</v>
      </c>
      <c r="E76" s="100">
        <f>O48</f>
        <v>0.64803500000000003</v>
      </c>
      <c r="F76" s="13">
        <f>P48</f>
        <v>0.64803500000000003</v>
      </c>
      <c r="G76" s="99">
        <f>Q48</f>
        <v>1.329382E-2</v>
      </c>
      <c r="I76" s="82" t="s">
        <v>185</v>
      </c>
      <c r="J76" s="94">
        <v>167.1994</v>
      </c>
      <c r="K76" s="94">
        <v>167.1994</v>
      </c>
      <c r="L76" s="94">
        <v>7.2443845900000001</v>
      </c>
      <c r="N76" s="82" t="s">
        <v>195</v>
      </c>
      <c r="O76" s="94">
        <v>8.6021000000000001</v>
      </c>
      <c r="P76" s="94">
        <v>8.6021000000000001</v>
      </c>
      <c r="Q76" s="94">
        <v>0</v>
      </c>
      <c r="R76" s="169"/>
    </row>
    <row r="77" spans="1:18" s="84" customFormat="1" ht="15.75" customHeight="1" x14ac:dyDescent="0.25">
      <c r="A77" s="98" t="s">
        <v>70</v>
      </c>
      <c r="B77" s="10">
        <f>J51</f>
        <v>14.6401</v>
      </c>
      <c r="C77" s="13">
        <f>K51</f>
        <v>14.6401</v>
      </c>
      <c r="D77" s="99">
        <f>L51</f>
        <v>1.0756857900000001</v>
      </c>
      <c r="E77" s="100">
        <f>O45</f>
        <v>4.3112000000000004</v>
      </c>
      <c r="F77" s="13">
        <f>P45</f>
        <v>4.3112000000000004</v>
      </c>
      <c r="G77" s="99">
        <f>Q45</f>
        <v>0.10117481</v>
      </c>
      <c r="I77" s="82" t="s">
        <v>186</v>
      </c>
      <c r="J77" s="94">
        <v>8.0123850000000001</v>
      </c>
      <c r="K77" s="94">
        <v>8.0123850000000001</v>
      </c>
      <c r="L77" s="94">
        <v>0</v>
      </c>
      <c r="N77" s="82" t="s">
        <v>196</v>
      </c>
      <c r="O77" s="94">
        <v>5.9851999999999999</v>
      </c>
      <c r="P77" s="94">
        <v>5.9851999999999999</v>
      </c>
      <c r="Q77" s="94">
        <v>2.9773299999999998E-3</v>
      </c>
      <c r="R77" s="169"/>
    </row>
    <row r="78" spans="1:18" s="84" customFormat="1" ht="15.75" customHeight="1" x14ac:dyDescent="0.25">
      <c r="A78" s="98" t="s">
        <v>71</v>
      </c>
      <c r="B78" s="10">
        <f>J42</f>
        <v>1.6839999999999999</v>
      </c>
      <c r="C78" s="13">
        <f>K42</f>
        <v>1.6839999999999999</v>
      </c>
      <c r="D78" s="99">
        <f>L42</f>
        <v>1.6071400000000002E-3</v>
      </c>
      <c r="E78" s="105" t="s">
        <v>20</v>
      </c>
      <c r="F78" s="12" t="s">
        <v>20</v>
      </c>
      <c r="G78" s="106" t="s">
        <v>20</v>
      </c>
      <c r="I78" s="82" t="s">
        <v>187</v>
      </c>
      <c r="J78" s="94">
        <v>1.3141</v>
      </c>
      <c r="K78" s="94">
        <v>1.3141</v>
      </c>
      <c r="L78" s="94">
        <v>6.9067390000000006E-2</v>
      </c>
      <c r="N78" s="82" t="s">
        <v>198</v>
      </c>
      <c r="O78" s="94">
        <v>17.863</v>
      </c>
      <c r="P78" s="94">
        <v>17.863</v>
      </c>
      <c r="Q78" s="94">
        <v>3.7300000000000001E-4</v>
      </c>
      <c r="R78" s="169"/>
    </row>
    <row r="79" spans="1:18" s="84" customFormat="1" ht="15.75" customHeight="1" x14ac:dyDescent="0.25">
      <c r="A79" s="98" t="s">
        <v>72</v>
      </c>
      <c r="B79" s="10">
        <f t="shared" ref="B79:D80" si="3">J88</f>
        <v>22.465060000000001</v>
      </c>
      <c r="C79" s="13">
        <f t="shared" si="3"/>
        <v>22.465060000000001</v>
      </c>
      <c r="D79" s="99">
        <f t="shared" si="3"/>
        <v>1.00853992</v>
      </c>
      <c r="E79" s="105">
        <f t="shared" ref="E79:G80" si="4">O79</f>
        <v>2.0902400000000001</v>
      </c>
      <c r="F79" s="12">
        <f t="shared" si="4"/>
        <v>2.0902400000000001</v>
      </c>
      <c r="G79" s="106">
        <f t="shared" si="4"/>
        <v>5.0832589999999997E-2</v>
      </c>
      <c r="I79" s="82" t="s">
        <v>203</v>
      </c>
      <c r="J79" s="94">
        <v>2.9946999999999999</v>
      </c>
      <c r="K79" s="94">
        <v>2.9946999999999999</v>
      </c>
      <c r="L79" s="94">
        <v>8.0082860000000006E-2</v>
      </c>
      <c r="N79" s="82" t="s">
        <v>199</v>
      </c>
      <c r="O79" s="94">
        <v>2.0902400000000001</v>
      </c>
      <c r="P79" s="94">
        <v>2.0902400000000001</v>
      </c>
      <c r="Q79" s="94">
        <v>5.0832589999999997E-2</v>
      </c>
      <c r="R79" s="169"/>
    </row>
    <row r="80" spans="1:18" s="84" customFormat="1" ht="15.75" customHeight="1" x14ac:dyDescent="0.25">
      <c r="A80" s="131" t="s">
        <v>206</v>
      </c>
      <c r="B80" s="10">
        <f t="shared" si="3"/>
        <v>8.5886689999999994</v>
      </c>
      <c r="C80" s="13">
        <f t="shared" si="3"/>
        <v>8.5886689999999994</v>
      </c>
      <c r="D80" s="99">
        <f t="shared" si="3"/>
        <v>6.1195019999999996E-2</v>
      </c>
      <c r="E80" s="105">
        <f t="shared" si="4"/>
        <v>0.81793099999999996</v>
      </c>
      <c r="F80" s="12">
        <f t="shared" si="4"/>
        <v>0.81793099999999996</v>
      </c>
      <c r="G80" s="106">
        <f t="shared" si="4"/>
        <v>5.243E-4</v>
      </c>
      <c r="I80" s="82" t="s">
        <v>188</v>
      </c>
      <c r="J80" s="94">
        <v>167.930961</v>
      </c>
      <c r="K80" s="94">
        <v>167.930961</v>
      </c>
      <c r="L80" s="94">
        <v>3.25570972</v>
      </c>
      <c r="N80" s="82" t="s">
        <v>200</v>
      </c>
      <c r="O80" s="94">
        <v>0.81793099999999996</v>
      </c>
      <c r="P80" s="94">
        <v>0.81793099999999996</v>
      </c>
      <c r="Q80" s="94">
        <v>5.243E-4</v>
      </c>
      <c r="R80" s="169"/>
    </row>
    <row r="81" spans="1:21" s="84" customFormat="1" ht="15.75" customHeight="1" x14ac:dyDescent="0.25">
      <c r="A81" s="132" t="s">
        <v>208</v>
      </c>
      <c r="B81" s="10">
        <f>J94</f>
        <v>6.6812279999999999</v>
      </c>
      <c r="C81" s="13">
        <f>K94</f>
        <v>6.6812279999999999</v>
      </c>
      <c r="D81" s="99">
        <f>L94</f>
        <v>0.32251626999999999</v>
      </c>
      <c r="E81" s="105">
        <f>O85</f>
        <v>9.3472E-2</v>
      </c>
      <c r="F81" s="12">
        <f>P85</f>
        <v>9.3472E-2</v>
      </c>
      <c r="G81" s="106">
        <f>Q85</f>
        <v>0</v>
      </c>
      <c r="I81" s="82" t="s">
        <v>189</v>
      </c>
      <c r="J81" s="94">
        <v>7.0975910000000004</v>
      </c>
      <c r="K81" s="94">
        <v>7.0975910000000004</v>
      </c>
      <c r="L81" s="94">
        <v>0.21715451999999999</v>
      </c>
      <c r="N81" s="82" t="s">
        <v>201</v>
      </c>
      <c r="O81" s="94">
        <v>66.589034999999996</v>
      </c>
      <c r="P81" s="94">
        <v>66.589034999999996</v>
      </c>
      <c r="Q81" s="94">
        <v>1.0170674</v>
      </c>
      <c r="R81" s="169"/>
    </row>
    <row r="82" spans="1:21" s="84" customFormat="1" ht="15.75" customHeight="1" x14ac:dyDescent="0.25">
      <c r="A82" s="98" t="s">
        <v>105</v>
      </c>
      <c r="B82" s="10">
        <f>J83</f>
        <v>166.27</v>
      </c>
      <c r="C82" s="13">
        <f>K83</f>
        <v>166.27</v>
      </c>
      <c r="D82" s="99">
        <f>L83</f>
        <v>3.5256056899999999</v>
      </c>
      <c r="E82" s="105">
        <f>O74</f>
        <v>14.1</v>
      </c>
      <c r="F82" s="12">
        <f>P74</f>
        <v>14.1</v>
      </c>
      <c r="G82" s="106">
        <f>Q74</f>
        <v>0</v>
      </c>
      <c r="I82" s="82" t="s">
        <v>190</v>
      </c>
      <c r="J82" s="94">
        <v>60.588999999999999</v>
      </c>
      <c r="K82" s="94">
        <v>60.588999999999999</v>
      </c>
      <c r="L82" s="94">
        <v>0</v>
      </c>
      <c r="N82" s="82" t="s">
        <v>202</v>
      </c>
      <c r="O82" s="94">
        <v>9.1936</v>
      </c>
      <c r="P82" s="94">
        <v>9.1936</v>
      </c>
      <c r="Q82" s="94">
        <v>0</v>
      </c>
      <c r="R82" s="169"/>
    </row>
    <row r="83" spans="1:21" s="84" customFormat="1" ht="15.75" customHeight="1" x14ac:dyDescent="0.25">
      <c r="A83" s="126" t="s">
        <v>110</v>
      </c>
      <c r="B83" s="10">
        <f>J49</f>
        <v>2.4315000000000002</v>
      </c>
      <c r="C83" s="13">
        <f>K49</f>
        <v>2.4315000000000002</v>
      </c>
      <c r="D83" s="99">
        <f>L49</f>
        <v>0.11818658</v>
      </c>
      <c r="E83" s="105" t="s">
        <v>20</v>
      </c>
      <c r="F83" s="12" t="s">
        <v>20</v>
      </c>
      <c r="G83" s="106" t="s">
        <v>20</v>
      </c>
      <c r="I83" s="82" t="s">
        <v>192</v>
      </c>
      <c r="J83" s="94">
        <v>166.27</v>
      </c>
      <c r="K83" s="94">
        <v>166.27</v>
      </c>
      <c r="L83" s="94">
        <v>3.5256056899999999</v>
      </c>
      <c r="N83" s="82" t="s">
        <v>204</v>
      </c>
      <c r="O83" s="94">
        <v>1102.0624</v>
      </c>
      <c r="P83" s="94">
        <v>1102.0624</v>
      </c>
      <c r="Q83" s="94">
        <v>135.3194</v>
      </c>
      <c r="R83" s="169"/>
    </row>
    <row r="84" spans="1:21" s="84" customFormat="1" ht="15.75" customHeight="1" x14ac:dyDescent="0.25">
      <c r="A84" s="98" t="s">
        <v>75</v>
      </c>
      <c r="B84" s="10">
        <f>J69</f>
        <v>25.402743999999998</v>
      </c>
      <c r="C84" s="13">
        <f>K69</f>
        <v>25.402743999999998</v>
      </c>
      <c r="D84" s="99">
        <f>L69</f>
        <v>2.7717749999999999E-2</v>
      </c>
      <c r="E84" s="105">
        <f>O62</f>
        <v>3.482256</v>
      </c>
      <c r="F84" s="12">
        <f>P62</f>
        <v>3.482256</v>
      </c>
      <c r="G84" s="106">
        <f>Q62</f>
        <v>0</v>
      </c>
      <c r="I84" s="82" t="s">
        <v>194</v>
      </c>
      <c r="J84" s="94">
        <v>124.8222</v>
      </c>
      <c r="K84" s="94">
        <v>124.8222</v>
      </c>
      <c r="L84" s="94">
        <v>2.4514281800000002</v>
      </c>
      <c r="N84" s="82" t="s">
        <v>205</v>
      </c>
      <c r="O84" s="94">
        <v>559.81719999999996</v>
      </c>
      <c r="P84" s="94">
        <v>559.81719999999996</v>
      </c>
      <c r="Q84" s="94">
        <v>51.618000000000002</v>
      </c>
      <c r="R84" s="169"/>
    </row>
    <row r="85" spans="1:21" s="84" customFormat="1" ht="15.75" customHeight="1" x14ac:dyDescent="0.25">
      <c r="A85" s="122" t="s">
        <v>76</v>
      </c>
      <c r="B85" s="10">
        <f>J68</f>
        <v>9.5028109999999995</v>
      </c>
      <c r="C85" s="13">
        <f>K68</f>
        <v>9.5028109999999995</v>
      </c>
      <c r="D85" s="99">
        <f>L68</f>
        <v>0.18502464999999998</v>
      </c>
      <c r="E85" s="105">
        <f>O61</f>
        <v>5.7622059999999999</v>
      </c>
      <c r="F85" s="12">
        <f>P61</f>
        <v>5.7622059999999999</v>
      </c>
      <c r="G85" s="106">
        <f>Q61</f>
        <v>0</v>
      </c>
      <c r="I85" s="82" t="s">
        <v>195</v>
      </c>
      <c r="J85" s="94">
        <v>32.020899999999997</v>
      </c>
      <c r="K85" s="94">
        <v>32.020899999999997</v>
      </c>
      <c r="L85" s="94">
        <v>0.50026592000000003</v>
      </c>
      <c r="N85" s="82" t="s">
        <v>207</v>
      </c>
      <c r="O85" s="94">
        <v>9.3472E-2</v>
      </c>
      <c r="P85" s="94">
        <v>9.3472E-2</v>
      </c>
      <c r="Q85" s="94">
        <v>0</v>
      </c>
      <c r="R85" s="169"/>
    </row>
    <row r="86" spans="1:21" s="84" customFormat="1" ht="15.75" customHeight="1" x14ac:dyDescent="0.25">
      <c r="A86" s="98" t="s">
        <v>77</v>
      </c>
      <c r="B86" s="10">
        <f>J66</f>
        <v>66.904700000000005</v>
      </c>
      <c r="C86" s="13">
        <f>K66</f>
        <v>66.904700000000005</v>
      </c>
      <c r="D86" s="99">
        <f>L66</f>
        <v>7.0739339999999998E-2</v>
      </c>
      <c r="E86" s="105">
        <f t="shared" ref="E86:G87" si="5">O59</f>
        <v>7.4455</v>
      </c>
      <c r="F86" s="12">
        <f t="shared" si="5"/>
        <v>7.4455</v>
      </c>
      <c r="G86" s="106">
        <f t="shared" si="5"/>
        <v>0</v>
      </c>
      <c r="I86" s="82" t="s">
        <v>196</v>
      </c>
      <c r="J86" s="94">
        <v>6.6338999999999997</v>
      </c>
      <c r="K86" s="94">
        <v>6.6338999999999997</v>
      </c>
      <c r="L86" s="94">
        <v>0.22204093</v>
      </c>
      <c r="N86" s="82" t="s">
        <v>209</v>
      </c>
      <c r="O86" s="94">
        <v>15.717917999999999</v>
      </c>
      <c r="P86" s="94">
        <v>15.717917999999999</v>
      </c>
      <c r="Q86" s="94">
        <v>0</v>
      </c>
      <c r="R86" s="169"/>
    </row>
    <row r="87" spans="1:21" s="84" customFormat="1" ht="15.75" customHeight="1" x14ac:dyDescent="0.25">
      <c r="A87" s="98" t="s">
        <v>78</v>
      </c>
      <c r="B87" s="10">
        <f t="shared" ref="B87:D87" si="6">J67</f>
        <v>264.96028999999999</v>
      </c>
      <c r="C87" s="13">
        <f t="shared" si="6"/>
        <v>264.96028999999999</v>
      </c>
      <c r="D87" s="99">
        <f t="shared" si="6"/>
        <v>0.24435777</v>
      </c>
      <c r="E87" s="105">
        <f t="shared" si="5"/>
        <v>21.7836</v>
      </c>
      <c r="F87" s="12">
        <f t="shared" si="5"/>
        <v>21.7836</v>
      </c>
      <c r="G87" s="106">
        <f t="shared" si="5"/>
        <v>2.1132410000000001E-2</v>
      </c>
      <c r="I87" s="82" t="s">
        <v>198</v>
      </c>
      <c r="J87" s="94">
        <v>60.356999999999999</v>
      </c>
      <c r="K87" s="94">
        <v>60.356999999999999</v>
      </c>
      <c r="L87" s="94">
        <v>2.2124334300000004</v>
      </c>
      <c r="N87" s="84" t="s">
        <v>211</v>
      </c>
      <c r="O87" s="94">
        <v>1301.947776</v>
      </c>
      <c r="P87" s="94">
        <v>1301.947776</v>
      </c>
      <c r="Q87" s="94">
        <v>1.21480707</v>
      </c>
      <c r="R87" s="169"/>
    </row>
    <row r="88" spans="1:21" s="84" customFormat="1" ht="15.75" customHeight="1" x14ac:dyDescent="0.25">
      <c r="A88" s="98" t="s">
        <v>86</v>
      </c>
      <c r="B88" s="10">
        <f t="shared" ref="B88:D89" si="7">J70</f>
        <v>101.69029999999999</v>
      </c>
      <c r="C88" s="13">
        <f t="shared" si="7"/>
        <v>101.69029999999999</v>
      </c>
      <c r="D88" s="99">
        <f t="shared" si="7"/>
        <v>5.43981154</v>
      </c>
      <c r="E88" s="105">
        <f t="shared" ref="E88:G89" si="8">O63</f>
        <v>26.477699999999999</v>
      </c>
      <c r="F88" s="12">
        <f t="shared" si="8"/>
        <v>26.477699999999999</v>
      </c>
      <c r="G88" s="106">
        <f t="shared" si="8"/>
        <v>0</v>
      </c>
      <c r="I88" s="82" t="s">
        <v>199</v>
      </c>
      <c r="J88" s="94">
        <v>22.465060000000001</v>
      </c>
      <c r="K88" s="94">
        <v>22.465060000000001</v>
      </c>
      <c r="L88" s="94">
        <v>1.00853992</v>
      </c>
      <c r="R88" s="169"/>
    </row>
    <row r="89" spans="1:21" s="84" customFormat="1" ht="15.75" customHeight="1" x14ac:dyDescent="0.25">
      <c r="A89" s="98" t="s">
        <v>79</v>
      </c>
      <c r="B89" s="10">
        <f t="shared" si="7"/>
        <v>0.53</v>
      </c>
      <c r="C89" s="13">
        <f t="shared" si="7"/>
        <v>0.53</v>
      </c>
      <c r="D89" s="99">
        <f t="shared" si="7"/>
        <v>0</v>
      </c>
      <c r="E89" s="105">
        <f t="shared" si="8"/>
        <v>0.2</v>
      </c>
      <c r="F89" s="12">
        <f t="shared" si="8"/>
        <v>0.2</v>
      </c>
      <c r="G89" s="106">
        <f t="shared" si="8"/>
        <v>0</v>
      </c>
      <c r="I89" s="82" t="s">
        <v>200</v>
      </c>
      <c r="J89" s="94">
        <v>8.5886689999999994</v>
      </c>
      <c r="K89" s="94">
        <v>8.5886689999999994</v>
      </c>
      <c r="L89" s="94">
        <v>6.1195019999999996E-2</v>
      </c>
      <c r="R89" s="169"/>
    </row>
    <row r="90" spans="1:21" s="84" customFormat="1" ht="15.75" customHeight="1" thickBot="1" x14ac:dyDescent="0.3">
      <c r="A90" s="133" t="s">
        <v>80</v>
      </c>
      <c r="B90" s="52">
        <f>J85</f>
        <v>32.020899999999997</v>
      </c>
      <c r="C90" s="53">
        <f>K85</f>
        <v>32.020899999999997</v>
      </c>
      <c r="D90" s="134">
        <f>L85</f>
        <v>0.50026592000000003</v>
      </c>
      <c r="E90" s="135">
        <f>O76</f>
        <v>8.6021000000000001</v>
      </c>
      <c r="F90" s="53">
        <f>P76</f>
        <v>8.6021000000000001</v>
      </c>
      <c r="G90" s="134">
        <f>Q76</f>
        <v>0</v>
      </c>
      <c r="I90" s="82" t="s">
        <v>201</v>
      </c>
      <c r="J90" s="94">
        <v>25.426964999999999</v>
      </c>
      <c r="K90" s="94">
        <v>25.426964999999999</v>
      </c>
      <c r="L90" s="94">
        <v>1.89736054</v>
      </c>
      <c r="R90" s="169"/>
    </row>
    <row r="91" spans="1:21" s="84" customFormat="1" ht="15.75" customHeight="1" thickBot="1" x14ac:dyDescent="0.3">
      <c r="A91" s="136" t="s">
        <v>100</v>
      </c>
      <c r="B91" s="137">
        <f t="shared" ref="B91:G91" si="9">SUM(B92:B97)</f>
        <v>971.87879199999998</v>
      </c>
      <c r="C91" s="138">
        <f t="shared" si="9"/>
        <v>971.87879199999998</v>
      </c>
      <c r="D91" s="139">
        <f t="shared" si="9"/>
        <v>53.349513229999999</v>
      </c>
      <c r="E91" s="137">
        <f t="shared" si="9"/>
        <v>3360.5404369999997</v>
      </c>
      <c r="F91" s="138">
        <f t="shared" si="9"/>
        <v>3360.5404369999997</v>
      </c>
      <c r="G91" s="139">
        <f t="shared" si="9"/>
        <v>188.19508884000001</v>
      </c>
      <c r="I91" s="82" t="s">
        <v>202</v>
      </c>
      <c r="J91" s="94">
        <v>13.7944</v>
      </c>
      <c r="K91" s="94">
        <v>13.7944</v>
      </c>
      <c r="L91" s="94">
        <v>0.41818459999999996</v>
      </c>
      <c r="R91" s="169"/>
    </row>
    <row r="92" spans="1:21" s="84" customFormat="1" ht="18" customHeight="1" x14ac:dyDescent="0.25">
      <c r="A92" s="7" t="s">
        <v>87</v>
      </c>
      <c r="B92" s="42">
        <f>J72</f>
        <v>260.33783099999999</v>
      </c>
      <c r="C92" s="43">
        <f>K72</f>
        <v>260.33783099999999</v>
      </c>
      <c r="D92" s="140">
        <f>L72</f>
        <v>2.7499226499999998</v>
      </c>
      <c r="E92" s="42">
        <f>O65</f>
        <v>229.974842</v>
      </c>
      <c r="F92" s="43">
        <f>P65</f>
        <v>229.974842</v>
      </c>
      <c r="G92" s="141">
        <f>Q65</f>
        <v>0</v>
      </c>
      <c r="I92" s="82" t="s">
        <v>204</v>
      </c>
      <c r="J92" s="94">
        <v>333.76650000000001</v>
      </c>
      <c r="K92" s="94">
        <v>333.76650000000001</v>
      </c>
      <c r="L92" s="94">
        <v>30.529603000000002</v>
      </c>
      <c r="R92" s="169"/>
    </row>
    <row r="93" spans="1:21" ht="15" customHeight="1" x14ac:dyDescent="0.25">
      <c r="A93" s="2" t="s">
        <v>88</v>
      </c>
      <c r="B93" s="44">
        <f t="shared" ref="B93:D94" si="10">J92</f>
        <v>333.76650000000001</v>
      </c>
      <c r="C93" s="45">
        <f t="shared" si="10"/>
        <v>333.76650000000001</v>
      </c>
      <c r="D93" s="142">
        <f t="shared" si="10"/>
        <v>30.529603000000002</v>
      </c>
      <c r="E93" s="44">
        <f t="shared" ref="E93:G94" si="11">O83</f>
        <v>1102.0624</v>
      </c>
      <c r="F93" s="45">
        <f t="shared" si="11"/>
        <v>1102.0624</v>
      </c>
      <c r="G93" s="143">
        <f t="shared" si="11"/>
        <v>135.3194</v>
      </c>
      <c r="I93" s="82" t="s">
        <v>205</v>
      </c>
      <c r="J93" s="94">
        <v>206.84880000000001</v>
      </c>
      <c r="K93" s="94">
        <v>206.84880000000001</v>
      </c>
      <c r="L93" s="94">
        <v>16.734195</v>
      </c>
      <c r="R93" s="169"/>
      <c r="S93" s="84"/>
      <c r="T93" s="84"/>
      <c r="U93" s="84"/>
    </row>
    <row r="94" spans="1:21" x14ac:dyDescent="0.25">
      <c r="A94" s="2" t="s">
        <v>89</v>
      </c>
      <c r="B94" s="44">
        <f t="shared" si="10"/>
        <v>206.84880000000001</v>
      </c>
      <c r="C94" s="45">
        <f t="shared" si="10"/>
        <v>206.84880000000001</v>
      </c>
      <c r="D94" s="142">
        <f t="shared" si="10"/>
        <v>16.734195</v>
      </c>
      <c r="E94" s="44">
        <f t="shared" si="11"/>
        <v>559.81719999999996</v>
      </c>
      <c r="F94" s="45">
        <f t="shared" si="11"/>
        <v>559.81719999999996</v>
      </c>
      <c r="G94" s="143">
        <f t="shared" si="11"/>
        <v>51.618000000000002</v>
      </c>
      <c r="I94" s="82" t="s">
        <v>207</v>
      </c>
      <c r="J94" s="94">
        <v>6.6812279999999999</v>
      </c>
      <c r="K94" s="94">
        <v>6.6812279999999999</v>
      </c>
      <c r="L94" s="94">
        <v>0.32251626999999999</v>
      </c>
      <c r="R94" s="169"/>
      <c r="S94" s="84"/>
      <c r="T94" s="84"/>
      <c r="U94" s="84"/>
    </row>
    <row r="95" spans="1:21" x14ac:dyDescent="0.25">
      <c r="A95" s="2" t="s">
        <v>210</v>
      </c>
      <c r="B95" s="150" t="s">
        <v>20</v>
      </c>
      <c r="C95" s="151" t="s">
        <v>20</v>
      </c>
      <c r="D95" s="152" t="s">
        <v>20</v>
      </c>
      <c r="E95" s="144">
        <f>O87</f>
        <v>1301.947776</v>
      </c>
      <c r="F95" s="124">
        <f>P87</f>
        <v>1301.947776</v>
      </c>
      <c r="G95" s="125">
        <f>Q87</f>
        <v>1.21480707</v>
      </c>
      <c r="I95" s="82" t="s">
        <v>209</v>
      </c>
      <c r="J95" s="94">
        <v>8.4754819999999995</v>
      </c>
      <c r="K95" s="94">
        <v>8.4754819999999995</v>
      </c>
      <c r="L95" s="94">
        <v>6.19938E-3</v>
      </c>
      <c r="R95" s="169"/>
      <c r="S95" s="84"/>
      <c r="T95" s="84"/>
      <c r="U95" s="84"/>
    </row>
    <row r="96" spans="1:21" x14ac:dyDescent="0.25">
      <c r="A96" s="2" t="s">
        <v>90</v>
      </c>
      <c r="B96" s="44">
        <f t="shared" ref="B96:D97" si="12">J79</f>
        <v>2.9946999999999999</v>
      </c>
      <c r="C96" s="45">
        <f t="shared" si="12"/>
        <v>2.9946999999999999</v>
      </c>
      <c r="D96" s="142">
        <f t="shared" si="12"/>
        <v>8.0082860000000006E-2</v>
      </c>
      <c r="E96" s="80" t="s">
        <v>20</v>
      </c>
      <c r="F96" s="81" t="s">
        <v>20</v>
      </c>
      <c r="G96" s="145" t="s">
        <v>20</v>
      </c>
      <c r="I96" s="82"/>
      <c r="J96" s="84"/>
      <c r="K96" s="84"/>
      <c r="L96" s="84"/>
      <c r="R96" s="164"/>
      <c r="S96" s="84"/>
      <c r="T96" s="84"/>
    </row>
    <row r="97" spans="1:20" ht="15.75" thickBot="1" x14ac:dyDescent="0.3">
      <c r="A97" s="9" t="s">
        <v>91</v>
      </c>
      <c r="B97" s="46">
        <f t="shared" si="12"/>
        <v>167.930961</v>
      </c>
      <c r="C97" s="47">
        <f t="shared" si="12"/>
        <v>167.930961</v>
      </c>
      <c r="D97" s="146">
        <f t="shared" si="12"/>
        <v>3.25570972</v>
      </c>
      <c r="E97" s="46">
        <f>O71</f>
        <v>166.73821899999999</v>
      </c>
      <c r="F97" s="47">
        <f>P71</f>
        <v>166.73821899999999</v>
      </c>
      <c r="G97" s="147">
        <f>Q71</f>
        <v>4.288177E-2</v>
      </c>
    </row>
    <row r="99" spans="1:20" x14ac:dyDescent="0.25">
      <c r="T99" s="163"/>
    </row>
  </sheetData>
  <mergeCells count="3">
    <mergeCell ref="A1:A2"/>
    <mergeCell ref="B1:D1"/>
    <mergeCell ref="E1:G1"/>
  </mergeCells>
  <pageMargins left="0.31496062992125984" right="0.31496062992125984" top="0.35433070866141736" bottom="0.35433070866141736" header="0" footer="0"/>
  <pageSetup scale="95" orientation="portrait" r:id="rId1"/>
  <ignoredErrors>
    <ignoredError sqref="B92:G94 B96:G97 B21:D21 E21:G21 E95:G95 E52:G52 F20:G20" unlockedFormula="1"/>
    <ignoredError sqref="B75:G75 B25:D25 E69:G69 B69:D6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a junio</vt:lpstr>
      <vt:lpstr>Control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Melquiades Gonzalez</dc:creator>
  <cp:lastModifiedBy>Kenia Cunanpio</cp:lastModifiedBy>
  <cp:lastPrinted>2019-06-04T16:36:56Z</cp:lastPrinted>
  <dcterms:created xsi:type="dcterms:W3CDTF">2016-04-07T16:05:41Z</dcterms:created>
  <dcterms:modified xsi:type="dcterms:W3CDTF">2019-11-19T18:23:08Z</dcterms:modified>
</cp:coreProperties>
</file>