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onzalez\Desktop\PRESUPUESTO\2024\MENSUAL\WEB\03-Marzo\Sector Público\"/>
    </mc:Choice>
  </mc:AlternateContent>
  <bookViews>
    <workbookView xWindow="120" yWindow="1815" windowWidth="18915" windowHeight="10080" tabRatio="822"/>
  </bookViews>
  <sheets>
    <sheet name="A Marzo" sheetId="10" r:id="rId1"/>
  </sheets>
  <calcPr calcId="162913"/>
</workbook>
</file>

<file path=xl/calcChain.xml><?xml version="1.0" encoding="utf-8"?>
<calcChain xmlns="http://schemas.openxmlformats.org/spreadsheetml/2006/main">
  <c r="I342" i="10" l="1"/>
  <c r="E342" i="10"/>
  <c r="I341" i="10"/>
  <c r="E341" i="10"/>
  <c r="I340" i="10"/>
  <c r="E340" i="10"/>
  <c r="I339" i="10"/>
  <c r="E339" i="10"/>
  <c r="I338" i="10"/>
  <c r="E338" i="10"/>
  <c r="I337" i="10"/>
  <c r="E337" i="10"/>
  <c r="I336" i="10"/>
  <c r="E336" i="10"/>
  <c r="I335" i="10"/>
  <c r="E335" i="10"/>
  <c r="H334" i="10"/>
  <c r="I334" i="10" s="1"/>
  <c r="G334" i="10"/>
  <c r="F334" i="10"/>
  <c r="D334" i="10"/>
  <c r="C334" i="10"/>
  <c r="B334" i="10"/>
  <c r="I333" i="10"/>
  <c r="E333" i="10"/>
  <c r="I332" i="10"/>
  <c r="E332" i="10"/>
  <c r="I331" i="10"/>
  <c r="E331" i="10"/>
  <c r="I330" i="10"/>
  <c r="E330" i="10"/>
  <c r="I329" i="10"/>
  <c r="E329" i="10"/>
  <c r="I328" i="10"/>
  <c r="E328" i="10"/>
  <c r="I327" i="10"/>
  <c r="E327" i="10"/>
  <c r="I326" i="10"/>
  <c r="E326" i="10"/>
  <c r="E325" i="10"/>
  <c r="I324" i="10"/>
  <c r="E324" i="10"/>
  <c r="I323" i="10"/>
  <c r="E323" i="10"/>
  <c r="I322" i="10"/>
  <c r="E322" i="10"/>
  <c r="I321" i="10"/>
  <c r="E321" i="10"/>
  <c r="E320" i="10"/>
  <c r="I319" i="10"/>
  <c r="E319" i="10"/>
  <c r="I318" i="10"/>
  <c r="E318" i="10"/>
  <c r="H317" i="10"/>
  <c r="G317" i="10"/>
  <c r="F317" i="10"/>
  <c r="D317" i="10"/>
  <c r="E317" i="10" s="1"/>
  <c r="C317" i="10"/>
  <c r="B317" i="10"/>
  <c r="I316" i="10"/>
  <c r="E316" i="10"/>
  <c r="I315" i="10"/>
  <c r="E315" i="10"/>
  <c r="I314" i="10"/>
  <c r="E314" i="10"/>
  <c r="I313" i="10"/>
  <c r="E313" i="10"/>
  <c r="I312" i="10"/>
  <c r="E312" i="10"/>
  <c r="I311" i="10"/>
  <c r="E311" i="10"/>
  <c r="I310" i="10"/>
  <c r="E310" i="10"/>
  <c r="I309" i="10"/>
  <c r="E309" i="10"/>
  <c r="I308" i="10"/>
  <c r="E308" i="10"/>
  <c r="I307" i="10"/>
  <c r="E307" i="10"/>
  <c r="I306" i="10"/>
  <c r="E306" i="10"/>
  <c r="I305" i="10"/>
  <c r="E305" i="10"/>
  <c r="I304" i="10"/>
  <c r="E304" i="10"/>
  <c r="I303" i="10"/>
  <c r="E303" i="10"/>
  <c r="I302" i="10"/>
  <c r="E302" i="10"/>
  <c r="I301" i="10"/>
  <c r="E301" i="10"/>
  <c r="I300" i="10"/>
  <c r="E300" i="10"/>
  <c r="I299" i="10"/>
  <c r="E299" i="10"/>
  <c r="I298" i="10"/>
  <c r="E298" i="10"/>
  <c r="I297" i="10"/>
  <c r="E297" i="10"/>
  <c r="I296" i="10"/>
  <c r="E296" i="10"/>
  <c r="I295" i="10"/>
  <c r="E295" i="10"/>
  <c r="I294" i="10"/>
  <c r="E294" i="10"/>
  <c r="I293" i="10"/>
  <c r="E293" i="10"/>
  <c r="I292" i="10"/>
  <c r="E292" i="10"/>
  <c r="I291" i="10"/>
  <c r="E291" i="10"/>
  <c r="I290" i="10"/>
  <c r="E290" i="10"/>
  <c r="I289" i="10"/>
  <c r="E289" i="10"/>
  <c r="I288" i="10"/>
  <c r="E288" i="10"/>
  <c r="I287" i="10"/>
  <c r="E287" i="10"/>
  <c r="I286" i="10"/>
  <c r="E286" i="10"/>
  <c r="I285" i="10"/>
  <c r="E285" i="10"/>
  <c r="E284" i="10"/>
  <c r="I283" i="10"/>
  <c r="E283" i="10"/>
  <c r="I282" i="10"/>
  <c r="E282" i="10"/>
  <c r="I281" i="10"/>
  <c r="E281" i="10"/>
  <c r="I280" i="10"/>
  <c r="I279" i="10"/>
  <c r="E279" i="10"/>
  <c r="I278" i="10"/>
  <c r="E278" i="10"/>
  <c r="I277" i="10"/>
  <c r="E277" i="10"/>
  <c r="I276" i="10"/>
  <c r="E276" i="10"/>
  <c r="I275" i="10"/>
  <c r="E275" i="10"/>
  <c r="I274" i="10"/>
  <c r="E274" i="10"/>
  <c r="H273" i="10"/>
  <c r="G273" i="10"/>
  <c r="F273" i="10"/>
  <c r="D273" i="10"/>
  <c r="C273" i="10"/>
  <c r="B273" i="10"/>
  <c r="E272" i="10"/>
  <c r="I271" i="10"/>
  <c r="E271" i="10"/>
  <c r="I270" i="10"/>
  <c r="E270" i="10"/>
  <c r="I269" i="10"/>
  <c r="E269" i="10"/>
  <c r="E268" i="10"/>
  <c r="E267" i="10"/>
  <c r="E266" i="10"/>
  <c r="I265" i="10"/>
  <c r="E265" i="10"/>
  <c r="I264" i="10"/>
  <c r="E264" i="10"/>
  <c r="I263" i="10"/>
  <c r="E263" i="10"/>
  <c r="I262" i="10"/>
  <c r="E262" i="10"/>
  <c r="I261" i="10"/>
  <c r="E261" i="10"/>
  <c r="I260" i="10"/>
  <c r="E260" i="10"/>
  <c r="I259" i="10"/>
  <c r="E259" i="10"/>
  <c r="E258" i="10"/>
  <c r="I257" i="10"/>
  <c r="E257" i="10"/>
  <c r="I256" i="10"/>
  <c r="E256" i="10"/>
  <c r="I255" i="10"/>
  <c r="E255" i="10"/>
  <c r="I254" i="10"/>
  <c r="E254" i="10"/>
  <c r="I253" i="10"/>
  <c r="E253" i="10"/>
  <c r="I252" i="10"/>
  <c r="E252" i="10"/>
  <c r="I251" i="10"/>
  <c r="E251" i="10"/>
  <c r="I250" i="10"/>
  <c r="E250" i="10"/>
  <c r="I249" i="10"/>
  <c r="E249" i="10"/>
  <c r="I248" i="10"/>
  <c r="E248" i="10"/>
  <c r="I247" i="10"/>
  <c r="E247" i="10"/>
  <c r="I246" i="10"/>
  <c r="E246" i="10"/>
  <c r="I245" i="10"/>
  <c r="E245" i="10"/>
  <c r="I244" i="10"/>
  <c r="E244" i="10"/>
  <c r="I243" i="10"/>
  <c r="E243" i="10"/>
  <c r="H242" i="10"/>
  <c r="G242" i="10"/>
  <c r="F242" i="10"/>
  <c r="D242" i="10"/>
  <c r="C242" i="10"/>
  <c r="B242" i="10"/>
  <c r="E334" i="10" l="1"/>
  <c r="C240" i="10"/>
  <c r="I273" i="10"/>
  <c r="F241" i="10"/>
  <c r="H241" i="10"/>
  <c r="G241" i="10"/>
  <c r="I242" i="10"/>
  <c r="F240" i="10"/>
  <c r="B241" i="10"/>
  <c r="E242" i="10"/>
  <c r="D240" i="10"/>
  <c r="E240" i="10" s="1"/>
  <c r="D241" i="10"/>
  <c r="E273" i="10"/>
  <c r="I317" i="10"/>
  <c r="C241" i="10"/>
  <c r="H240" i="10"/>
  <c r="G240" i="10"/>
  <c r="B240" i="10"/>
  <c r="I227" i="10"/>
  <c r="E227" i="10"/>
  <c r="I226" i="10"/>
  <c r="E226" i="10"/>
  <c r="I225" i="10"/>
  <c r="E225" i="10"/>
  <c r="I224" i="10"/>
  <c r="E224" i="10"/>
  <c r="I223" i="10"/>
  <c r="E223" i="10"/>
  <c r="I222" i="10"/>
  <c r="E222" i="10"/>
  <c r="I221" i="10"/>
  <c r="E221" i="10"/>
  <c r="I220" i="10"/>
  <c r="E220" i="10"/>
  <c r="H219" i="10"/>
  <c r="I219" i="10" s="1"/>
  <c r="G219" i="10"/>
  <c r="F219" i="10"/>
  <c r="D219" i="10"/>
  <c r="C219" i="10"/>
  <c r="B219" i="10"/>
  <c r="I218" i="10"/>
  <c r="E218" i="10"/>
  <c r="I217" i="10"/>
  <c r="E217" i="10"/>
  <c r="I216" i="10"/>
  <c r="E216" i="10"/>
  <c r="I215" i="10"/>
  <c r="E215" i="10"/>
  <c r="I214" i="10"/>
  <c r="E214" i="10"/>
  <c r="I213" i="10"/>
  <c r="E213" i="10"/>
  <c r="I212" i="10"/>
  <c r="E212" i="10"/>
  <c r="I211" i="10"/>
  <c r="E211" i="10"/>
  <c r="E210" i="10"/>
  <c r="I209" i="10"/>
  <c r="E209" i="10"/>
  <c r="I208" i="10"/>
  <c r="E208" i="10"/>
  <c r="I207" i="10"/>
  <c r="E207" i="10"/>
  <c r="I206" i="10"/>
  <c r="E206" i="10"/>
  <c r="E205" i="10"/>
  <c r="I204" i="10"/>
  <c r="E204" i="10"/>
  <c r="I203" i="10"/>
  <c r="E203" i="10"/>
  <c r="H202" i="10"/>
  <c r="G202" i="10"/>
  <c r="F202" i="10"/>
  <c r="D202" i="10"/>
  <c r="C202" i="10"/>
  <c r="B202" i="10"/>
  <c r="I201" i="10"/>
  <c r="E201" i="10"/>
  <c r="I200" i="10"/>
  <c r="E200" i="10"/>
  <c r="I199" i="10"/>
  <c r="E199" i="10"/>
  <c r="I198" i="10"/>
  <c r="E198" i="10"/>
  <c r="I197" i="10"/>
  <c r="E197" i="10"/>
  <c r="I196" i="10"/>
  <c r="E196" i="10"/>
  <c r="I195" i="10"/>
  <c r="E195" i="10"/>
  <c r="I194" i="10"/>
  <c r="E194" i="10"/>
  <c r="I193" i="10"/>
  <c r="E193" i="10"/>
  <c r="I192" i="10"/>
  <c r="E192" i="10"/>
  <c r="I191" i="10"/>
  <c r="E191" i="10"/>
  <c r="I190" i="10"/>
  <c r="E190" i="10"/>
  <c r="I189" i="10"/>
  <c r="E189" i="10"/>
  <c r="I188" i="10"/>
  <c r="E188" i="10"/>
  <c r="I187" i="10"/>
  <c r="E187" i="10"/>
  <c r="I186" i="10"/>
  <c r="E186" i="10"/>
  <c r="I185" i="10"/>
  <c r="E185" i="10"/>
  <c r="I184" i="10"/>
  <c r="E184" i="10"/>
  <c r="I183" i="10"/>
  <c r="E183" i="10"/>
  <c r="I182" i="10"/>
  <c r="E182" i="10"/>
  <c r="I181" i="10"/>
  <c r="E181" i="10"/>
  <c r="I180" i="10"/>
  <c r="E180" i="10"/>
  <c r="I179" i="10"/>
  <c r="E179" i="10"/>
  <c r="I178" i="10"/>
  <c r="E178" i="10"/>
  <c r="I177" i="10"/>
  <c r="E177" i="10"/>
  <c r="I176" i="10"/>
  <c r="E176" i="10"/>
  <c r="I175" i="10"/>
  <c r="E175" i="10"/>
  <c r="I174" i="10"/>
  <c r="E174" i="10"/>
  <c r="I173" i="10"/>
  <c r="E173" i="10"/>
  <c r="I172" i="10"/>
  <c r="E172" i="10"/>
  <c r="I171" i="10"/>
  <c r="E171" i="10"/>
  <c r="I170" i="10"/>
  <c r="E170" i="10"/>
  <c r="E169" i="10"/>
  <c r="I168" i="10"/>
  <c r="E168" i="10"/>
  <c r="I167" i="10"/>
  <c r="E167" i="10"/>
  <c r="I166" i="10"/>
  <c r="E166" i="10"/>
  <c r="I165" i="10"/>
  <c r="I164" i="10"/>
  <c r="E164" i="10"/>
  <c r="I163" i="10"/>
  <c r="E163" i="10"/>
  <c r="I162" i="10"/>
  <c r="E162" i="10"/>
  <c r="I161" i="10"/>
  <c r="E161" i="10"/>
  <c r="I160" i="10"/>
  <c r="E160" i="10"/>
  <c r="I159" i="10"/>
  <c r="E159" i="10"/>
  <c r="H158" i="10"/>
  <c r="I158" i="10" s="1"/>
  <c r="G158" i="10"/>
  <c r="F158" i="10"/>
  <c r="D158" i="10"/>
  <c r="E158" i="10" s="1"/>
  <c r="C158" i="10"/>
  <c r="B158" i="10"/>
  <c r="E157" i="10"/>
  <c r="I156" i="10"/>
  <c r="E156" i="10"/>
  <c r="I155" i="10"/>
  <c r="E155" i="10"/>
  <c r="I154" i="10"/>
  <c r="E154" i="10"/>
  <c r="E153" i="10"/>
  <c r="E152" i="10"/>
  <c r="E151" i="10"/>
  <c r="I150" i="10"/>
  <c r="E150" i="10"/>
  <c r="I149" i="10"/>
  <c r="E149" i="10"/>
  <c r="I148" i="10"/>
  <c r="E148" i="10"/>
  <c r="I147" i="10"/>
  <c r="E147" i="10"/>
  <c r="I146" i="10"/>
  <c r="E146" i="10"/>
  <c r="I145" i="10"/>
  <c r="E145" i="10"/>
  <c r="I144" i="10"/>
  <c r="E144" i="10"/>
  <c r="E143" i="10"/>
  <c r="I142" i="10"/>
  <c r="E142" i="10"/>
  <c r="I141" i="10"/>
  <c r="E141" i="10"/>
  <c r="I140" i="10"/>
  <c r="E140" i="10"/>
  <c r="I139" i="10"/>
  <c r="E139" i="10"/>
  <c r="I138" i="10"/>
  <c r="E138" i="10"/>
  <c r="I137" i="10"/>
  <c r="E137" i="10"/>
  <c r="I136" i="10"/>
  <c r="E136" i="10"/>
  <c r="I135" i="10"/>
  <c r="E135" i="10"/>
  <c r="I134" i="10"/>
  <c r="E134" i="10"/>
  <c r="I133" i="10"/>
  <c r="E133" i="10"/>
  <c r="I132" i="10"/>
  <c r="E132" i="10"/>
  <c r="I131" i="10"/>
  <c r="E131" i="10"/>
  <c r="I130" i="10"/>
  <c r="E130" i="10"/>
  <c r="I129" i="10"/>
  <c r="E129" i="10"/>
  <c r="I128" i="10"/>
  <c r="E128" i="10"/>
  <c r="H127" i="10"/>
  <c r="G127" i="10"/>
  <c r="F127" i="10"/>
  <c r="D127" i="10"/>
  <c r="C127" i="10"/>
  <c r="B127" i="10"/>
  <c r="I241" i="10" l="1"/>
  <c r="I240" i="10"/>
  <c r="E241" i="10"/>
  <c r="E219" i="10"/>
  <c r="F126" i="10"/>
  <c r="E202" i="10"/>
  <c r="H126" i="10"/>
  <c r="B125" i="10"/>
  <c r="C125" i="10"/>
  <c r="G126" i="10"/>
  <c r="I126" i="10" s="1"/>
  <c r="I127" i="10"/>
  <c r="D125" i="10"/>
  <c r="D126" i="10"/>
  <c r="I202" i="10"/>
  <c r="B126" i="10"/>
  <c r="C126" i="10"/>
  <c r="E127" i="10"/>
  <c r="F125" i="10"/>
  <c r="G125" i="10"/>
  <c r="H125" i="10"/>
  <c r="I83" i="10"/>
  <c r="I84" i="10"/>
  <c r="I85" i="10"/>
  <c r="E83" i="10"/>
  <c r="E84" i="10"/>
  <c r="E85" i="10"/>
  <c r="E125" i="10" l="1"/>
  <c r="E126" i="10"/>
  <c r="I125" i="10"/>
  <c r="I112" i="10"/>
  <c r="E112" i="10"/>
  <c r="I111" i="10"/>
  <c r="E111" i="10"/>
  <c r="I110" i="10"/>
  <c r="E110" i="10"/>
  <c r="I109" i="10"/>
  <c r="E109" i="10"/>
  <c r="I108" i="10"/>
  <c r="E108" i="10"/>
  <c r="I107" i="10"/>
  <c r="E107" i="10"/>
  <c r="I106" i="10"/>
  <c r="E106" i="10"/>
  <c r="I105" i="10"/>
  <c r="E105" i="10"/>
  <c r="H104" i="10"/>
  <c r="G104" i="10"/>
  <c r="F104" i="10"/>
  <c r="D104" i="10"/>
  <c r="C104" i="10"/>
  <c r="B104" i="10"/>
  <c r="I103" i="10"/>
  <c r="E103" i="10"/>
  <c r="I102" i="10"/>
  <c r="E102" i="10"/>
  <c r="I101" i="10"/>
  <c r="E101" i="10"/>
  <c r="I100" i="10"/>
  <c r="E100" i="10"/>
  <c r="I99" i="10"/>
  <c r="E99" i="10"/>
  <c r="I98" i="10"/>
  <c r="E98" i="10"/>
  <c r="I97" i="10"/>
  <c r="E97" i="10"/>
  <c r="I96" i="10"/>
  <c r="E96" i="10"/>
  <c r="E95" i="10"/>
  <c r="I94" i="10"/>
  <c r="E94" i="10"/>
  <c r="I93" i="10"/>
  <c r="E93" i="10"/>
  <c r="I92" i="10"/>
  <c r="E92" i="10"/>
  <c r="I91" i="10"/>
  <c r="E91" i="10"/>
  <c r="E90" i="10"/>
  <c r="I89" i="10"/>
  <c r="E89" i="10"/>
  <c r="I88" i="10"/>
  <c r="E88" i="10"/>
  <c r="H87" i="10"/>
  <c r="G87" i="10"/>
  <c r="F87" i="10"/>
  <c r="D87" i="10"/>
  <c r="C87" i="10"/>
  <c r="B87" i="10"/>
  <c r="I86" i="10"/>
  <c r="E86" i="10"/>
  <c r="I82" i="10"/>
  <c r="E82" i="10"/>
  <c r="I81" i="10"/>
  <c r="E81" i="10"/>
  <c r="I80" i="10"/>
  <c r="E80" i="10"/>
  <c r="I79" i="10"/>
  <c r="E79" i="10"/>
  <c r="I78" i="10"/>
  <c r="E78" i="10"/>
  <c r="I77" i="10"/>
  <c r="E77" i="10"/>
  <c r="I76" i="10"/>
  <c r="E76" i="10"/>
  <c r="I75" i="10"/>
  <c r="E75" i="10"/>
  <c r="I74" i="10"/>
  <c r="E74" i="10"/>
  <c r="I73" i="10"/>
  <c r="E73" i="10"/>
  <c r="I72" i="10"/>
  <c r="E72" i="10"/>
  <c r="I71" i="10"/>
  <c r="E71" i="10"/>
  <c r="I70" i="10"/>
  <c r="E70" i="10"/>
  <c r="I69" i="10"/>
  <c r="E69" i="10"/>
  <c r="I68" i="10"/>
  <c r="E68" i="10"/>
  <c r="I67" i="10"/>
  <c r="E67" i="10"/>
  <c r="I66" i="10"/>
  <c r="E66" i="10"/>
  <c r="I65" i="10"/>
  <c r="E65" i="10"/>
  <c r="I64" i="10"/>
  <c r="E64" i="10"/>
  <c r="I63" i="10"/>
  <c r="E63" i="10"/>
  <c r="I62" i="10"/>
  <c r="E62" i="10"/>
  <c r="I61" i="10"/>
  <c r="E61" i="10"/>
  <c r="I60" i="10"/>
  <c r="E60" i="10"/>
  <c r="I59" i="10"/>
  <c r="E59" i="10"/>
  <c r="I58" i="10"/>
  <c r="E58" i="10"/>
  <c r="I57" i="10"/>
  <c r="E57" i="10"/>
  <c r="I56" i="10"/>
  <c r="E56" i="10"/>
  <c r="I55" i="10"/>
  <c r="E55" i="10"/>
  <c r="E54" i="10"/>
  <c r="I53" i="10"/>
  <c r="E53" i="10"/>
  <c r="I52" i="10"/>
  <c r="E52" i="10"/>
  <c r="I51" i="10"/>
  <c r="E51" i="10"/>
  <c r="I50" i="10"/>
  <c r="I49" i="10"/>
  <c r="E49" i="10"/>
  <c r="I48" i="10"/>
  <c r="E48" i="10"/>
  <c r="I47" i="10"/>
  <c r="E47" i="10"/>
  <c r="I46" i="10"/>
  <c r="E46" i="10"/>
  <c r="I45" i="10"/>
  <c r="E45" i="10"/>
  <c r="I44" i="10"/>
  <c r="E44" i="10"/>
  <c r="H43" i="10"/>
  <c r="G43" i="10"/>
  <c r="F43" i="10"/>
  <c r="D43" i="10"/>
  <c r="C43" i="10"/>
  <c r="B43" i="10"/>
  <c r="E42" i="10"/>
  <c r="I41" i="10"/>
  <c r="E41" i="10"/>
  <c r="I40" i="10"/>
  <c r="E40" i="10"/>
  <c r="I39" i="10"/>
  <c r="E39" i="10"/>
  <c r="E38" i="10"/>
  <c r="E37" i="10"/>
  <c r="E36" i="10"/>
  <c r="I35" i="10"/>
  <c r="E35" i="10"/>
  <c r="I34" i="10"/>
  <c r="E34" i="10"/>
  <c r="I33" i="10"/>
  <c r="E33" i="10"/>
  <c r="I32" i="10"/>
  <c r="E32" i="10"/>
  <c r="I31" i="10"/>
  <c r="E31" i="10"/>
  <c r="I30" i="10"/>
  <c r="E30" i="10"/>
  <c r="I29" i="10"/>
  <c r="E29" i="10"/>
  <c r="E28" i="10"/>
  <c r="I27" i="10"/>
  <c r="E27" i="10"/>
  <c r="I26" i="10"/>
  <c r="E26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H12" i="10"/>
  <c r="I12" i="10" s="1"/>
  <c r="G12" i="10"/>
  <c r="F12" i="10"/>
  <c r="D12" i="10"/>
  <c r="C12" i="10"/>
  <c r="B12" i="10"/>
  <c r="I104" i="10" l="1"/>
  <c r="I87" i="10"/>
  <c r="F11" i="10"/>
  <c r="H11" i="10"/>
  <c r="E104" i="10"/>
  <c r="C11" i="10"/>
  <c r="E87" i="10"/>
  <c r="I43" i="10"/>
  <c r="G11" i="10"/>
  <c r="F10" i="10"/>
  <c r="E12" i="10"/>
  <c r="B11" i="10"/>
  <c r="D10" i="10"/>
  <c r="B10" i="10"/>
  <c r="H10" i="10"/>
  <c r="D11" i="10"/>
  <c r="E11" i="10" s="1"/>
  <c r="E43" i="10"/>
  <c r="C10" i="10"/>
  <c r="G10" i="10"/>
  <c r="I11" i="10" l="1"/>
  <c r="E10" i="10"/>
  <c r="I10" i="10"/>
</calcChain>
</file>

<file path=xl/sharedStrings.xml><?xml version="1.0" encoding="utf-8"?>
<sst xmlns="http://schemas.openxmlformats.org/spreadsheetml/2006/main" count="465" uniqueCount="121">
  <si>
    <t>MINISTERIO DE ECONOMÍA Y FINANZAS</t>
  </si>
  <si>
    <t>DIRECCIÓN DE PRESUPUESTO DE LA NACIÓN</t>
  </si>
  <si>
    <t>(En Millones de Balboas)</t>
  </si>
  <si>
    <t>Detalle</t>
  </si>
  <si>
    <t>Funcionamiento</t>
  </si>
  <si>
    <t>Inversión</t>
  </si>
  <si>
    <t>Ley</t>
  </si>
  <si>
    <t>Modificado</t>
  </si>
  <si>
    <t>Ejecutado</t>
  </si>
  <si>
    <t>Ejecución (%)</t>
  </si>
  <si>
    <t>Sector Público No Financiero</t>
  </si>
  <si>
    <t>Gobierno Central</t>
  </si>
  <si>
    <t>Asamblea Nacional</t>
  </si>
  <si>
    <t>Contraloría General de la República</t>
  </si>
  <si>
    <t>Fiscalía General de Cuentas</t>
  </si>
  <si>
    <t>Fiscalía General Electoral</t>
  </si>
  <si>
    <t>-</t>
  </si>
  <si>
    <t>Órgano Judicial</t>
  </si>
  <si>
    <t>Otros Gastos de la Administración</t>
  </si>
  <si>
    <t>Presidencia de la República</t>
  </si>
  <si>
    <t>Procuraduría de la Administración</t>
  </si>
  <si>
    <t>Procuraduría General de la Nación</t>
  </si>
  <si>
    <t>Tribunal Administrativo Tributario</t>
  </si>
  <si>
    <t>Tribunal de Cuentas</t>
  </si>
  <si>
    <t>Tribunal Electoral</t>
  </si>
  <si>
    <t>Servicio de la Deuda Pública</t>
  </si>
  <si>
    <t>Bingos Nacionales</t>
  </si>
  <si>
    <t>IDAAN</t>
  </si>
  <si>
    <t>IFARHU</t>
  </si>
  <si>
    <t>Zona Franca de Barú</t>
  </si>
  <si>
    <t>Zona Libre de Colón</t>
  </si>
  <si>
    <t>Defensoría del Pueblo</t>
  </si>
  <si>
    <t>Lotería Nacional de Beneficencia</t>
  </si>
  <si>
    <t>Sector Público</t>
  </si>
  <si>
    <t>Resto del Sector Púbico No Financiero</t>
  </si>
  <si>
    <t>Transporte Masivo de Panamá, S.A.</t>
  </si>
  <si>
    <t>Tribunal Adm. de Contrat. Públicas</t>
  </si>
  <si>
    <t>Superint. de Seguros y Reaseguros</t>
  </si>
  <si>
    <t>Caja de Seguro Social</t>
  </si>
  <si>
    <r>
      <t xml:space="preserve">EJECUCIÓN </t>
    </r>
    <r>
      <rPr>
        <b/>
        <u/>
        <sz val="11"/>
        <color theme="1"/>
        <rFont val="Calibri"/>
        <family val="2"/>
        <scheme val="minor"/>
      </rPr>
      <t>PRELIMINAR</t>
    </r>
    <r>
      <rPr>
        <b/>
        <sz val="11"/>
        <color theme="1"/>
        <rFont val="Calibri"/>
        <family val="2"/>
        <scheme val="minor"/>
      </rPr>
      <t xml:space="preserve"> DEL PRESUPUESTO MODIFICADO DE FUNCIONAMIENTO E INVERSIONES                                                         </t>
    </r>
  </si>
  <si>
    <t>Fuente: Información del Consolidado de SIAFPA.</t>
  </si>
  <si>
    <t>Nota: Toda la información contenida en este informe es preliminar.</t>
  </si>
  <si>
    <t>Ministerio de Relaciones Exteriores</t>
  </si>
  <si>
    <t>Ministerio de Educación</t>
  </si>
  <si>
    <t>Ministerio de Comercio e Industrias</t>
  </si>
  <si>
    <t>Ministerio de Obras Públicas</t>
  </si>
  <si>
    <t>Ministerio de Desarrollo Agropecuario</t>
  </si>
  <si>
    <t>Ministerio de Salud</t>
  </si>
  <si>
    <t>Ministerio de Trabajo y Des. Laboral</t>
  </si>
  <si>
    <t>Minist. de Vivienda y Ord. Territorial</t>
  </si>
  <si>
    <t>Ministerio de Economía y Finanzas</t>
  </si>
  <si>
    <t>Ministerio de Gobierno</t>
  </si>
  <si>
    <t>Ministerio de Seguridad Pública</t>
  </si>
  <si>
    <t>Ministerio de Desarrollo Social</t>
  </si>
  <si>
    <t>Ministerio de Ambiente</t>
  </si>
  <si>
    <t>Ministerio de Cultura</t>
  </si>
  <si>
    <t>Tribunal Adm. de la Función Pública</t>
  </si>
  <si>
    <t>Autoridad Micro, Peq. y Med. Empresa</t>
  </si>
  <si>
    <t>Autoridad Tránsito y Transp. Terrestre</t>
  </si>
  <si>
    <t>Autoridad Nac. de los Serv. Públicos</t>
  </si>
  <si>
    <t>Autoridad Nac. de Administr. de Tierras</t>
  </si>
  <si>
    <t>Autoridad Nacional de Aduanas</t>
  </si>
  <si>
    <t>Inst. Conm. Gorgas de Est. de la Salud</t>
  </si>
  <si>
    <t>Autor. Prot. al Cons. y Def. de la Comp.</t>
  </si>
  <si>
    <t>Consejo de Administración del SIACAP</t>
  </si>
  <si>
    <t>Secretaría Nacional de Discapacidad</t>
  </si>
  <si>
    <t>Autoridad de los Rec. Acuát. de Panamá</t>
  </si>
  <si>
    <t>Dirección General de Contr. Públicas</t>
  </si>
  <si>
    <t>Sistema Estatal de Radio y Televisión</t>
  </si>
  <si>
    <t>Secret. Nac. de Ciencia, Tecnol. e Innov.</t>
  </si>
  <si>
    <t>Secret. Nac. de Niñez, Adoles. y Familia</t>
  </si>
  <si>
    <t>Instituto Panameño de Deportes</t>
  </si>
  <si>
    <t>Instituto Técnico Superior Especializado</t>
  </si>
  <si>
    <t>Instituto Pan. de Habilitación Especial</t>
  </si>
  <si>
    <t>Autoridad de Pasaportes de Panamá</t>
  </si>
  <si>
    <t>Instituto Pan. Autónomo Cooperativo</t>
  </si>
  <si>
    <t>Autoridad de Turismo de Panamá</t>
  </si>
  <si>
    <t>Autor. Nac. para Innov. Gubernamental</t>
  </si>
  <si>
    <t>Registro Público de Panamá</t>
  </si>
  <si>
    <t>Autor. Nac. Transp. y Acceso a la Info.</t>
  </si>
  <si>
    <t>Benem. Cuerpo Bomberos de Panamá</t>
  </si>
  <si>
    <t>Universidad Autónoma de Chiriquí</t>
  </si>
  <si>
    <t>Universidad de Panamá</t>
  </si>
  <si>
    <t>Universidad Marít. Internac. de Panamá</t>
  </si>
  <si>
    <t>Universidad Especial. de las Américas</t>
  </si>
  <si>
    <t>Universidad Tecnológica de Panamá</t>
  </si>
  <si>
    <t>Autoridad Marítima de Panamá</t>
  </si>
  <si>
    <t>Autoridad Aeronáutica Civil</t>
  </si>
  <si>
    <t>Instituto de Mercadeo Agropecuario</t>
  </si>
  <si>
    <t>Empresa de Generación Eléctrica, S.A.</t>
  </si>
  <si>
    <t>Empresa Mer. Nac. de Cadena de Frío</t>
  </si>
  <si>
    <t>Agencia Panamá-Pacífico</t>
  </si>
  <si>
    <t>Autoridad de Aseo Urb. y Domic.</t>
  </si>
  <si>
    <t>Siuperintendencia de Bancos</t>
  </si>
  <si>
    <t>Banco de Desarrollo Agropecuario</t>
  </si>
  <si>
    <t>Banco Hipotecario Nacional</t>
  </si>
  <si>
    <t>Superint. del Mercado de Valores</t>
  </si>
  <si>
    <t>Instituto de Seguro Agropecuario</t>
  </si>
  <si>
    <t>Aeropuerto Internac. de Tocumen, S.A.</t>
  </si>
  <si>
    <t>Empresa Nacional de Autopistas</t>
  </si>
  <si>
    <t>Empresa de Transmisión Eléctrica, S.A.</t>
  </si>
  <si>
    <t>Banco Nacional de Panamá</t>
  </si>
  <si>
    <t>Caja de Ahorros</t>
  </si>
  <si>
    <t>DEL SECTOR PÚBLICO, SIN TRANSFERENCIAS INTERINSTITUCIONALES</t>
  </si>
  <si>
    <t>Inst. Nac. de Form. Prof. y Cap. p. Des. Hum.</t>
  </si>
  <si>
    <t>Superintendencia de Sujetos No Financieros</t>
  </si>
  <si>
    <t>Empresa Metro de Panamá, S.A.</t>
  </si>
  <si>
    <t>Empresas Públicas</t>
  </si>
  <si>
    <t>Intermediarios Financieros</t>
  </si>
  <si>
    <t>Agencia Panameña de Alimentos</t>
  </si>
  <si>
    <t>Inst. de Innov. Agropecuaria de Panamá</t>
  </si>
  <si>
    <t>Autoridad Nac. de Descentralización</t>
  </si>
  <si>
    <t>Aut. para la Atrac. de Inv. y la Prom. de Exp.</t>
  </si>
  <si>
    <t>Inst. de Meteorol. e Hidrología de Panamá</t>
  </si>
  <si>
    <t>Caja de Seguro Social (Invers. Financieras)</t>
  </si>
  <si>
    <t>Ministerio de la Mujer</t>
  </si>
  <si>
    <t>Univeridad Auton. de Pueblos Indíg.</t>
  </si>
  <si>
    <t>Instit. Tecn. Sup. de Agrotec. Américas</t>
  </si>
  <si>
    <t>AL 31 DE ENERO DE 2024</t>
  </si>
  <si>
    <t>AL 29 DE FEBRERO DE 2024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</si>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</sst>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130">
    <xf numFmtId="0" fontId="0" fillId="0" borderId="0" xfId="0"/>
    <xf numFmtId="164" fontId="0" fillId="0" borderId="11" xfId="0" applyNumberFormat="1" applyBorder="1"/>
    <xf numFmtId="164" fontId="0" fillId="0" borderId="1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/>
    <xf numFmtId="164" fontId="3" fillId="3" borderId="10" xfId="0" applyNumberFormat="1" applyFont="1" applyFill="1" applyBorder="1" applyAlignment="1" applyProtection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</xf>
    <xf numFmtId="164" fontId="3" fillId="3" borderId="10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5" fontId="0" fillId="0" borderId="6" xfId="1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165" fontId="3" fillId="3" borderId="2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Border="1" applyAlignment="1">
      <alignment horizontal="right" wrapText="1"/>
    </xf>
    <xf numFmtId="165" fontId="0" fillId="0" borderId="8" xfId="1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65" fontId="0" fillId="0" borderId="8" xfId="0" applyNumberFormat="1" applyFill="1" applyBorder="1" applyAlignment="1">
      <alignment horizontal="right"/>
    </xf>
    <xf numFmtId="164" fontId="0" fillId="0" borderId="11" xfId="0" applyNumberFormat="1" applyFill="1" applyBorder="1"/>
    <xf numFmtId="164" fontId="0" fillId="0" borderId="5" xfId="0" applyNumberFormat="1" applyFill="1" applyBorder="1"/>
    <xf numFmtId="0" fontId="3" fillId="3" borderId="19" xfId="0" applyFont="1" applyFill="1" applyBorder="1" applyAlignment="1" applyProtection="1">
      <alignment horizontal="justify" vertical="distributed" wrapText="1"/>
      <protection locked="0"/>
    </xf>
    <xf numFmtId="165" fontId="3" fillId="4" borderId="34" xfId="1" applyNumberFormat="1" applyFont="1" applyFill="1" applyBorder="1" applyAlignment="1">
      <alignment horizontal="right" vertical="center" wrapText="1"/>
    </xf>
    <xf numFmtId="164" fontId="0" fillId="0" borderId="14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14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0" fillId="0" borderId="30" xfId="0" applyNumberFormat="1" applyBorder="1"/>
    <xf numFmtId="164" fontId="0" fillId="0" borderId="12" xfId="0" applyNumberFormat="1" applyBorder="1"/>
    <xf numFmtId="164" fontId="0" fillId="0" borderId="7" xfId="0" applyNumberFormat="1" applyBorder="1"/>
    <xf numFmtId="164" fontId="0" fillId="0" borderId="27" xfId="0" applyNumberFormat="1" applyBorder="1"/>
    <xf numFmtId="164" fontId="0" fillId="0" borderId="31" xfId="0" applyNumberFormat="1" applyBorder="1"/>
    <xf numFmtId="165" fontId="0" fillId="0" borderId="24" xfId="1" applyNumberFormat="1" applyFont="1" applyBorder="1" applyAlignment="1">
      <alignment horizontal="right" wrapText="1"/>
    </xf>
    <xf numFmtId="165" fontId="0" fillId="0" borderId="25" xfId="1" applyNumberFormat="1" applyFont="1" applyBorder="1" applyAlignment="1">
      <alignment horizontal="right" wrapText="1"/>
    </xf>
    <xf numFmtId="165" fontId="0" fillId="0" borderId="26" xfId="1" applyNumberFormat="1" applyFont="1" applyBorder="1" applyAlignment="1">
      <alignment horizontal="right" wrapText="1"/>
    </xf>
    <xf numFmtId="165" fontId="0" fillId="0" borderId="29" xfId="1" applyNumberFormat="1" applyFont="1" applyBorder="1" applyAlignment="1">
      <alignment horizontal="right" wrapText="1"/>
    </xf>
    <xf numFmtId="165" fontId="0" fillId="0" borderId="28" xfId="1" applyNumberFormat="1" applyFont="1" applyBorder="1" applyAlignment="1">
      <alignment horizontal="right" wrapText="1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3" fillId="3" borderId="33" xfId="0" applyNumberFormat="1" applyFont="1" applyFill="1" applyBorder="1" applyAlignment="1" applyProtection="1">
      <alignment horizontal="right" vertical="center" wrapText="1"/>
    </xf>
    <xf numFmtId="165" fontId="3" fillId="4" borderId="4" xfId="1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0" fillId="0" borderId="0" xfId="0"/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1" fillId="0" borderId="21" xfId="0" applyFont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horizontal="justify" readingOrder="2"/>
      <protection locked="0"/>
    </xf>
    <xf numFmtId="0" fontId="10" fillId="0" borderId="21" xfId="0" applyFont="1" applyBorder="1" applyAlignment="1" applyProtection="1">
      <alignment horizontal="justify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3" fillId="3" borderId="17" xfId="0" applyFont="1" applyFill="1" applyBorder="1" applyAlignment="1" applyProtection="1">
      <alignment horizontal="justify" vertical="distributed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3" fillId="4" borderId="32" xfId="0" applyFont="1" applyFill="1" applyBorder="1" applyAlignment="1" applyProtection="1">
      <alignment horizontal="left" vertical="center" wrapText="1"/>
      <protection locked="0"/>
    </xf>
    <xf numFmtId="164" fontId="2" fillId="2" borderId="9" xfId="0" applyNumberFormat="1" applyFont="1" applyFill="1" applyBorder="1" applyAlignment="1" applyProtection="1">
      <alignment horizontal="right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165" fontId="2" fillId="2" borderId="4" xfId="1" applyNumberFormat="1" applyFont="1" applyFill="1" applyBorder="1" applyAlignment="1">
      <alignment horizontal="right" vertical="center" wrapText="1"/>
    </xf>
    <xf numFmtId="165" fontId="0" fillId="0" borderId="38" xfId="1" applyNumberFormat="1" applyFont="1" applyBorder="1" applyAlignment="1">
      <alignment horizontal="right" wrapText="1"/>
    </xf>
    <xf numFmtId="164" fontId="0" fillId="0" borderId="27" xfId="0" applyNumberFormat="1" applyBorder="1" applyAlignment="1" applyProtection="1">
      <alignment horizontal="right"/>
      <protection locked="0"/>
    </xf>
    <xf numFmtId="164" fontId="0" fillId="0" borderId="31" xfId="0" applyNumberFormat="1" applyBorder="1" applyAlignment="1" applyProtection="1">
      <alignment horizontal="right"/>
      <protection locked="0"/>
    </xf>
    <xf numFmtId="165" fontId="0" fillId="0" borderId="46" xfId="1" applyNumberFormat="1" applyFont="1" applyBorder="1" applyAlignment="1">
      <alignment horizontal="right" wrapText="1"/>
    </xf>
    <xf numFmtId="164" fontId="3" fillId="3" borderId="9" xfId="0" applyNumberFormat="1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vertical="center" wrapText="1"/>
    </xf>
    <xf numFmtId="165" fontId="3" fillId="3" borderId="4" xfId="1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 applyProtection="1">
      <alignment horizontal="right" vertical="center" wrapText="1"/>
    </xf>
    <xf numFmtId="164" fontId="3" fillId="3" borderId="9" xfId="0" applyNumberFormat="1" applyFont="1" applyFill="1" applyBorder="1" applyAlignment="1" applyProtection="1">
      <alignment horizontal="right" vertical="center" wrapText="1"/>
    </xf>
    <xf numFmtId="164" fontId="0" fillId="0" borderId="18" xfId="0" applyNumberFormat="1" applyBorder="1" applyProtection="1">
      <protection locked="0"/>
    </xf>
    <xf numFmtId="164" fontId="0" fillId="0" borderId="30" xfId="0" applyNumberFormat="1" applyBorder="1" applyProtection="1">
      <protection locked="0"/>
    </xf>
    <xf numFmtId="164" fontId="0" fillId="0" borderId="27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0" fillId="0" borderId="18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0" fillId="0" borderId="11" xfId="0" applyNumberFormat="1" applyFill="1" applyBorder="1" applyAlignment="1"/>
    <xf numFmtId="164" fontId="0" fillId="0" borderId="5" xfId="0" applyNumberFormat="1" applyFill="1" applyBorder="1" applyAlignment="1"/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164" fontId="3" fillId="4" borderId="35" xfId="0" applyNumberFormat="1" applyFont="1" applyFill="1" applyBorder="1" applyAlignment="1" applyProtection="1">
      <alignment horizontal="right" vertical="center" wrapText="1"/>
    </xf>
    <xf numFmtId="164" fontId="2" fillId="2" borderId="10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2" xfId="1" applyNumberFormat="1" applyFont="1" applyFill="1" applyBorder="1" applyAlignment="1">
      <alignment horizontal="right" vertical="center" wrapText="1"/>
    </xf>
    <xf numFmtId="164" fontId="3" fillId="3" borderId="36" xfId="0" applyNumberFormat="1" applyFont="1" applyFill="1" applyBorder="1" applyAlignment="1" applyProtection="1">
      <alignment horizontal="right" vertical="center" wrapText="1"/>
    </xf>
    <xf numFmtId="165" fontId="3" fillId="3" borderId="37" xfId="1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 applyProtection="1">
      <alignment horizontal="right"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0" fontId="3" fillId="3" borderId="32" xfId="0" applyFont="1" applyFill="1" applyBorder="1" applyAlignment="1" applyProtection="1">
      <alignment horizontal="justify" vertical="distributed" wrapText="1"/>
      <protection locked="0"/>
    </xf>
    <xf numFmtId="164" fontId="3" fillId="3" borderId="47" xfId="0" applyNumberFormat="1" applyFont="1" applyFill="1" applyBorder="1" applyAlignment="1" applyProtection="1">
      <alignment vertical="center" wrapText="1"/>
    </xf>
    <xf numFmtId="164" fontId="3" fillId="3" borderId="48" xfId="0" applyNumberFormat="1" applyFont="1" applyFill="1" applyBorder="1" applyAlignment="1" applyProtection="1">
      <alignment vertical="center" wrapText="1"/>
    </xf>
    <xf numFmtId="165" fontId="3" fillId="3" borderId="49" xfId="1" applyNumberFormat="1" applyFont="1" applyFill="1" applyBorder="1" applyAlignment="1">
      <alignment horizontal="right" vertical="center" wrapText="1"/>
    </xf>
    <xf numFmtId="164" fontId="3" fillId="3" borderId="47" xfId="0" applyNumberFormat="1" applyFont="1" applyFill="1" applyBorder="1" applyAlignment="1" applyProtection="1">
      <alignment horizontal="right" vertical="center" wrapText="1"/>
    </xf>
    <xf numFmtId="164" fontId="3" fillId="3" borderId="48" xfId="0" applyNumberFormat="1" applyFont="1" applyFill="1" applyBorder="1" applyAlignment="1" applyProtection="1">
      <alignment horizontal="right" vertical="center" wrapText="1"/>
    </xf>
    <xf numFmtId="0" fontId="10" fillId="0" borderId="44" xfId="0" applyFont="1" applyFill="1" applyBorder="1" applyAlignment="1" applyProtection="1">
      <alignment vertical="center" wrapText="1"/>
      <protection locked="0"/>
    </xf>
    <xf numFmtId="0" fontId="11" fillId="0" borderId="44" xfId="0" applyFont="1" applyBorder="1" applyAlignment="1">
      <alignment horizontal="justify" vertical="distributed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39" xfId="0" applyNumberFormat="1" applyBorder="1" applyProtection="1">
      <protection locked="0"/>
    </xf>
    <xf numFmtId="164" fontId="0" fillId="0" borderId="40" xfId="0" applyNumberFormat="1" applyBorder="1" applyProtection="1"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164" fontId="0" fillId="0" borderId="41" xfId="0" applyNumberFormat="1" applyBorder="1" applyAlignment="1" applyProtection="1">
      <alignment horizontal="right"/>
      <protection locked="0"/>
    </xf>
    <xf numFmtId="0" fontId="10" fillId="0" borderId="50" xfId="0" applyFont="1" applyBorder="1"/>
    <xf numFmtId="166" fontId="0" fillId="0" borderId="11" xfId="0" applyNumberFormat="1" applyBorder="1"/>
    <xf numFmtId="166" fontId="0" fillId="0" borderId="5" xfId="0" applyNumberFormat="1" applyBorder="1"/>
    <xf numFmtId="166" fontId="0" fillId="0" borderId="6" xfId="1" applyNumberFormat="1" applyFont="1" applyBorder="1" applyAlignment="1">
      <alignment horizontal="right" wrapText="1"/>
    </xf>
    <xf numFmtId="166" fontId="0" fillId="0" borderId="40" xfId="0" applyNumberFormat="1" applyBorder="1"/>
    <xf numFmtId="164" fontId="0" fillId="0" borderId="41" xfId="0" applyNumberFormat="1" applyBorder="1" applyProtection="1">
      <protection locked="0"/>
    </xf>
    <xf numFmtId="0" fontId="6" fillId="0" borderId="0" xfId="0" applyFont="1" applyBorder="1" applyAlignment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32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</cellXfs>
  <cellStyles count="4">
    <cellStyle name="Normal" xfId="0" builtinId="0"/>
    <cellStyle name="Normal 2 2" xfId="3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6A0F.323363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69499</xdr:colOff>
      <xdr:row>0</xdr:row>
      <xdr:rowOff>85725</xdr:rowOff>
    </xdr:from>
    <xdr:to>
      <xdr:col>0</xdr:col>
      <xdr:colOff>957190</xdr:colOff>
      <xdr:row>3</xdr:row>
      <xdr:rowOff>152400</xdr:rowOff>
    </xdr:to>
    <xdr:pic>
      <xdr:nvPicPr>
        <xdr:cNvPr id="15" name="Imagen 14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218255850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115</xdr:row>
      <xdr:rowOff>85725</xdr:rowOff>
    </xdr:from>
    <xdr:to>
      <xdr:col>0</xdr:col>
      <xdr:colOff>957190</xdr:colOff>
      <xdr:row>118</xdr:row>
      <xdr:rowOff>152400</xdr:rowOff>
    </xdr:to>
    <xdr:pic>
      <xdr:nvPicPr>
        <xdr:cNvPr id="3" name="Imagen 2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857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230</xdr:row>
      <xdr:rowOff>85725</xdr:rowOff>
    </xdr:from>
    <xdr:to>
      <xdr:col>0</xdr:col>
      <xdr:colOff>957190</xdr:colOff>
      <xdr:row>233</xdr:row>
      <xdr:rowOff>152400</xdr:rowOff>
    </xdr:to>
    <xdr:pic>
      <xdr:nvPicPr>
        <xdr:cNvPr id="4" name="Imagen 3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22193250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4"/>
  <sheetViews>
    <sheetView tabSelected="1" view="pageBreakPreview" zoomScaleNormal="100" zoomScaleSheetLayoutView="100" workbookViewId="0">
      <selection activeCell="A7" sqref="A7:I7"/>
    </sheetView>
  </sheetViews>
  <sheetFormatPr baseColWidth="10" defaultRowHeight="15" x14ac:dyDescent="0.25"/>
  <cols>
    <col min="1" max="1" width="35.42578125" style="48" customWidth="1"/>
    <col min="2" max="2" width="10.5703125" style="48" customWidth="1"/>
    <col min="3" max="3" width="12.7109375" style="48" customWidth="1"/>
    <col min="4" max="4" width="11.7109375" style="48" customWidth="1"/>
    <col min="5" max="5" width="11.7109375" style="10" customWidth="1"/>
    <col min="6" max="6" width="10.7109375" style="14" customWidth="1"/>
    <col min="7" max="7" width="12.7109375" style="14" customWidth="1"/>
    <col min="8" max="9" width="11.7109375" style="14" customWidth="1"/>
    <col min="10" max="10" width="11.42578125" style="48"/>
    <col min="11" max="11" width="40.140625" style="48" customWidth="1"/>
    <col min="12" max="16384" width="11.42578125" style="48"/>
  </cols>
  <sheetData>
    <row r="1" spans="1: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25">
      <c r="A3" s="125" t="s">
        <v>39</v>
      </c>
      <c r="B3" s="125"/>
      <c r="C3" s="125"/>
      <c r="D3" s="125"/>
      <c r="E3" s="125"/>
      <c r="F3" s="125"/>
      <c r="G3" s="125"/>
      <c r="H3" s="125"/>
      <c r="I3" s="125"/>
    </row>
    <row r="4" spans="1:9" x14ac:dyDescent="0.25">
      <c r="A4" s="125" t="s">
        <v>103</v>
      </c>
      <c r="B4" s="125"/>
      <c r="C4" s="125"/>
      <c r="D4" s="125"/>
      <c r="E4" s="125"/>
      <c r="F4" s="125"/>
      <c r="G4" s="125"/>
      <c r="H4" s="125"/>
      <c r="I4" s="125"/>
    </row>
    <row r="5" spans="1:9" x14ac:dyDescent="0.25">
      <c r="A5" s="125" t="s">
        <v>118</v>
      </c>
      <c r="B5" s="125"/>
      <c r="C5" s="125"/>
      <c r="D5" s="125"/>
      <c r="E5" s="125"/>
      <c r="F5" s="125"/>
      <c r="G5" s="125"/>
      <c r="H5" s="125"/>
      <c r="I5" s="125"/>
    </row>
    <row r="6" spans="1:9" x14ac:dyDescent="0.25">
      <c r="A6" s="116" t="s">
        <v>2</v>
      </c>
      <c r="B6" s="116"/>
      <c r="C6" s="116"/>
      <c r="D6" s="116"/>
      <c r="E6" s="116"/>
      <c r="F6" s="116"/>
      <c r="G6" s="116"/>
      <c r="H6" s="116"/>
      <c r="I6" s="116"/>
    </row>
    <row r="7" spans="1:9" ht="6.75" customHeight="1" thickBot="1" x14ac:dyDescent="0.3">
      <c r="A7" s="123"/>
      <c r="B7" s="123"/>
      <c r="C7" s="123"/>
      <c r="D7" s="123"/>
      <c r="E7" s="123"/>
      <c r="F7" s="123"/>
      <c r="G7" s="123"/>
      <c r="H7" s="123"/>
      <c r="I7" s="123"/>
    </row>
    <row r="8" spans="1:9" x14ac:dyDescent="0.25">
      <c r="A8" s="117" t="s">
        <v>3</v>
      </c>
      <c r="B8" s="119" t="s">
        <v>4</v>
      </c>
      <c r="C8" s="120"/>
      <c r="D8" s="120"/>
      <c r="E8" s="121"/>
      <c r="F8" s="119" t="s">
        <v>5</v>
      </c>
      <c r="G8" s="120"/>
      <c r="H8" s="120"/>
      <c r="I8" s="122"/>
    </row>
    <row r="9" spans="1:9" ht="30.75" thickBot="1" x14ac:dyDescent="0.3">
      <c r="A9" s="118"/>
      <c r="B9" s="84" t="s">
        <v>6</v>
      </c>
      <c r="C9" s="85" t="s">
        <v>7</v>
      </c>
      <c r="D9" s="85" t="s">
        <v>8</v>
      </c>
      <c r="E9" s="86" t="s">
        <v>9</v>
      </c>
      <c r="F9" s="87" t="s">
        <v>6</v>
      </c>
      <c r="G9" s="85" t="s">
        <v>7</v>
      </c>
      <c r="H9" s="85" t="s">
        <v>8</v>
      </c>
      <c r="I9" s="88" t="s">
        <v>9</v>
      </c>
    </row>
    <row r="10" spans="1:9" ht="15.75" thickBot="1" x14ac:dyDescent="0.3">
      <c r="A10" s="43" t="s">
        <v>33</v>
      </c>
      <c r="B10" s="90">
        <f>B12+B43+B87+B104</f>
        <v>20398.888833999998</v>
      </c>
      <c r="C10" s="91">
        <f>C12+C43+C87+C104</f>
        <v>20398.888833999998</v>
      </c>
      <c r="D10" s="91">
        <f>D12+D43+D87+D104</f>
        <v>1198.0346531</v>
      </c>
      <c r="E10" s="92">
        <f>D10/C10</f>
        <v>5.8730387858340942E-2</v>
      </c>
      <c r="F10" s="64">
        <f>F12+F43+F87+F104</f>
        <v>10666.335765999998</v>
      </c>
      <c r="G10" s="65">
        <f>G12+G43+G87+G104</f>
        <v>10666.335765999998</v>
      </c>
      <c r="H10" s="65">
        <f>H12+H43+H87+H104</f>
        <v>168.52561557000001</v>
      </c>
      <c r="I10" s="66">
        <f>H10/G10</f>
        <v>1.5799766599059455E-2</v>
      </c>
    </row>
    <row r="11" spans="1:9" ht="15.75" thickBot="1" x14ac:dyDescent="0.3">
      <c r="A11" s="63" t="s">
        <v>10</v>
      </c>
      <c r="B11" s="95">
        <f>B12+B43+B87+B104-B88-B95-B96-B109-B110</f>
        <v>19019.881379999999</v>
      </c>
      <c r="C11" s="96">
        <f>C12+C43+C87+C104-C88-C95-C96-C109-C110</f>
        <v>19019.881379999999</v>
      </c>
      <c r="D11" s="96">
        <f>D12+D43+D87+D104-D88-D95-D96-D109-D110</f>
        <v>1190.1777108000001</v>
      </c>
      <c r="E11" s="42">
        <f>D11/C11</f>
        <v>6.2575453916947618E-2</v>
      </c>
      <c r="F11" s="89">
        <f>F12+F43+F87+F104-F50-F88-F96-F109-F110</f>
        <v>6551.2933030000004</v>
      </c>
      <c r="G11" s="89">
        <f>G12+G43+G87+G104-G50-G88-G96-G109-G110</f>
        <v>6551.2933030000004</v>
      </c>
      <c r="H11" s="89">
        <f>H12+H43+H87+H104-H50-H88-H96-H109-H110</f>
        <v>167.54513571999999</v>
      </c>
      <c r="I11" s="19">
        <f>H11/G11</f>
        <v>2.5574360354661103E-2</v>
      </c>
    </row>
    <row r="12" spans="1:9" ht="15.75" thickBot="1" x14ac:dyDescent="0.3">
      <c r="A12" s="44" t="s">
        <v>11</v>
      </c>
      <c r="B12" s="93">
        <f>SUM(B13:B42)</f>
        <v>12115.912067999998</v>
      </c>
      <c r="C12" s="41">
        <f>SUM(C13:C42)</f>
        <v>12115.912067999998</v>
      </c>
      <c r="D12" s="41">
        <f>SUM(D13:D42)</f>
        <v>707.47297469</v>
      </c>
      <c r="E12" s="94">
        <f>D12/C12</f>
        <v>5.8392052593262522E-2</v>
      </c>
      <c r="F12" s="7">
        <f>SUM(F13:F42)</f>
        <v>3764.6958290000007</v>
      </c>
      <c r="G12" s="8">
        <f>SUM(G13:G42)</f>
        <v>3764.6958290000007</v>
      </c>
      <c r="H12" s="8">
        <f>SUM(H13:H42)</f>
        <v>131.66283975000002</v>
      </c>
      <c r="I12" s="11">
        <f>H12/G12</f>
        <v>3.4973035201351983E-2</v>
      </c>
    </row>
    <row r="13" spans="1:9" x14ac:dyDescent="0.25">
      <c r="A13" s="49" t="s">
        <v>12</v>
      </c>
      <c r="B13" s="26">
        <v>138.34462500000001</v>
      </c>
      <c r="C13" s="27">
        <v>138.34462500000001</v>
      </c>
      <c r="D13" s="27">
        <v>8.3391733499999994</v>
      </c>
      <c r="E13" s="34">
        <f>D13/C13</f>
        <v>6.0278260539576432E-2</v>
      </c>
      <c r="F13" s="20">
        <v>11.655374999999999</v>
      </c>
      <c r="G13" s="21">
        <v>11.655374999999999</v>
      </c>
      <c r="H13" s="21">
        <v>3.246831E-2</v>
      </c>
      <c r="I13" s="12">
        <f>H13/G13</f>
        <v>2.7856941539847499E-3</v>
      </c>
    </row>
    <row r="14" spans="1:9" x14ac:dyDescent="0.25">
      <c r="A14" s="50" t="s">
        <v>13</v>
      </c>
      <c r="B14" s="1">
        <v>123.698171</v>
      </c>
      <c r="C14" s="4">
        <v>123.698171</v>
      </c>
      <c r="D14" s="4">
        <v>8.4496369999999992</v>
      </c>
      <c r="E14" s="35">
        <f>D14/C14</f>
        <v>6.830850393091098E-2</v>
      </c>
      <c r="F14" s="22">
        <v>1.915</v>
      </c>
      <c r="G14" s="23">
        <v>1.915</v>
      </c>
      <c r="H14" s="23">
        <v>7.2619499999999997E-3</v>
      </c>
      <c r="I14" s="9">
        <f>H14/G14</f>
        <v>3.7921409921671018E-3</v>
      </c>
    </row>
    <row r="15" spans="1:9" x14ac:dyDescent="0.25">
      <c r="A15" s="50" t="s">
        <v>19</v>
      </c>
      <c r="B15" s="1">
        <v>146.54255499999999</v>
      </c>
      <c r="C15" s="4">
        <v>146.54255499999999</v>
      </c>
      <c r="D15" s="4">
        <v>9.8116847899999993</v>
      </c>
      <c r="E15" s="35">
        <f t="shared" ref="E15:E37" si="0">D15/C15</f>
        <v>6.6954508811450708E-2</v>
      </c>
      <c r="F15" s="22">
        <v>45.294116000000002</v>
      </c>
      <c r="G15" s="23">
        <v>45.294116000000002</v>
      </c>
      <c r="H15" s="23">
        <v>0.68297581000000007</v>
      </c>
      <c r="I15" s="9">
        <f t="shared" ref="I15:I27" si="1">H15/G15</f>
        <v>1.5078687262601616E-2</v>
      </c>
    </row>
    <row r="16" spans="1:9" x14ac:dyDescent="0.25">
      <c r="A16" s="50" t="s">
        <v>42</v>
      </c>
      <c r="B16" s="1">
        <v>68.008010999999996</v>
      </c>
      <c r="C16" s="4">
        <v>68.008010999999996</v>
      </c>
      <c r="D16" s="4">
        <v>6.7906148499999999</v>
      </c>
      <c r="E16" s="35">
        <f t="shared" si="0"/>
        <v>9.9850219851305461E-2</v>
      </c>
      <c r="F16" s="22">
        <v>3.2549999999999999</v>
      </c>
      <c r="G16" s="23">
        <v>3.2549999999999999</v>
      </c>
      <c r="H16" s="23">
        <v>1.2007884799999999</v>
      </c>
      <c r="I16" s="9">
        <f t="shared" si="1"/>
        <v>0.36890583102918584</v>
      </c>
    </row>
    <row r="17" spans="1:9" x14ac:dyDescent="0.25">
      <c r="A17" s="51" t="s">
        <v>43</v>
      </c>
      <c r="B17" s="1">
        <v>1915.7079530000001</v>
      </c>
      <c r="C17" s="4">
        <v>1915.7079530000001</v>
      </c>
      <c r="D17" s="4">
        <v>154.72308919</v>
      </c>
      <c r="E17" s="35">
        <f t="shared" si="0"/>
        <v>8.0765488783247741E-2</v>
      </c>
      <c r="F17" s="22">
        <v>1638.273463</v>
      </c>
      <c r="G17" s="23">
        <v>1638.273463</v>
      </c>
      <c r="H17" s="23">
        <v>31.513718709999999</v>
      </c>
      <c r="I17" s="9">
        <f t="shared" si="1"/>
        <v>1.9235933085488793E-2</v>
      </c>
    </row>
    <row r="18" spans="1:9" x14ac:dyDescent="0.25">
      <c r="A18" s="52" t="s">
        <v>44</v>
      </c>
      <c r="B18" s="1">
        <v>27.702269000000001</v>
      </c>
      <c r="C18" s="4">
        <v>27.702269000000001</v>
      </c>
      <c r="D18" s="4">
        <v>1.2822011799999999</v>
      </c>
      <c r="E18" s="35">
        <f t="shared" si="0"/>
        <v>4.6285059898884089E-2</v>
      </c>
      <c r="F18" s="22">
        <v>1.2581</v>
      </c>
      <c r="G18" s="23">
        <v>1.2581</v>
      </c>
      <c r="H18" s="23">
        <v>0</v>
      </c>
      <c r="I18" s="9">
        <f t="shared" si="1"/>
        <v>0</v>
      </c>
    </row>
    <row r="19" spans="1:9" x14ac:dyDescent="0.25">
      <c r="A19" s="52" t="s">
        <v>45</v>
      </c>
      <c r="B19" s="1">
        <v>30.403946000000001</v>
      </c>
      <c r="C19" s="4">
        <v>30.403946000000001</v>
      </c>
      <c r="D19" s="4">
        <v>1.91790854</v>
      </c>
      <c r="E19" s="35">
        <f t="shared" si="0"/>
        <v>6.3080908642582117E-2</v>
      </c>
      <c r="F19" s="22">
        <v>665.26155100000005</v>
      </c>
      <c r="G19" s="23">
        <v>665.26155100000005</v>
      </c>
      <c r="H19" s="23">
        <v>37.749188889999999</v>
      </c>
      <c r="I19" s="9">
        <f t="shared" si="1"/>
        <v>5.6743379853016633E-2</v>
      </c>
    </row>
    <row r="20" spans="1:9" x14ac:dyDescent="0.25">
      <c r="A20" s="50" t="s">
        <v>46</v>
      </c>
      <c r="B20" s="1">
        <v>66.637037000000007</v>
      </c>
      <c r="C20" s="4">
        <v>66.637037000000007</v>
      </c>
      <c r="D20" s="4">
        <v>4.3633915500000002</v>
      </c>
      <c r="E20" s="35">
        <f t="shared" si="0"/>
        <v>6.5479975497710077E-2</v>
      </c>
      <c r="F20" s="22">
        <v>127.50920000000001</v>
      </c>
      <c r="G20" s="23">
        <v>127.50920000000001</v>
      </c>
      <c r="H20" s="23">
        <v>3.5750000000000002</v>
      </c>
      <c r="I20" s="9">
        <f t="shared" si="1"/>
        <v>2.8037192610415561E-2</v>
      </c>
    </row>
    <row r="21" spans="1:9" x14ac:dyDescent="0.25">
      <c r="A21" s="52" t="s">
        <v>47</v>
      </c>
      <c r="B21" s="1">
        <v>1390.8270990000001</v>
      </c>
      <c r="C21" s="4">
        <v>1390.8270990000001</v>
      </c>
      <c r="D21" s="4">
        <v>91.397408010000007</v>
      </c>
      <c r="E21" s="35">
        <f t="shared" si="0"/>
        <v>6.5714428540912403E-2</v>
      </c>
      <c r="F21" s="22">
        <v>506.46143699999999</v>
      </c>
      <c r="G21" s="23">
        <v>506.46143699999999</v>
      </c>
      <c r="H21" s="23">
        <v>15.915268800000002</v>
      </c>
      <c r="I21" s="9">
        <f t="shared" si="1"/>
        <v>3.1424443476433923E-2</v>
      </c>
    </row>
    <row r="22" spans="1:9" x14ac:dyDescent="0.25">
      <c r="A22" s="53" t="s">
        <v>48</v>
      </c>
      <c r="B22" s="1">
        <v>36.089022</v>
      </c>
      <c r="C22" s="4">
        <v>36.089022</v>
      </c>
      <c r="D22" s="4">
        <v>1.0645700900000001</v>
      </c>
      <c r="E22" s="35">
        <f t="shared" si="0"/>
        <v>2.9498446646739281E-2</v>
      </c>
      <c r="F22" s="22">
        <v>6.125</v>
      </c>
      <c r="G22" s="23">
        <v>6.125</v>
      </c>
      <c r="H22" s="23">
        <v>2.8377220000000002E-2</v>
      </c>
      <c r="I22" s="9">
        <f t="shared" si="1"/>
        <v>4.633015510204082E-3</v>
      </c>
    </row>
    <row r="23" spans="1:9" x14ac:dyDescent="0.25">
      <c r="A23" s="53" t="s">
        <v>49</v>
      </c>
      <c r="B23" s="1">
        <v>14.442424000000001</v>
      </c>
      <c r="C23" s="4">
        <v>14.442424000000001</v>
      </c>
      <c r="D23" s="4">
        <v>0.87408938000000003</v>
      </c>
      <c r="E23" s="35">
        <f t="shared" si="0"/>
        <v>6.0522345833358721E-2</v>
      </c>
      <c r="F23" s="22">
        <v>103.29583599999999</v>
      </c>
      <c r="G23" s="23">
        <v>103.29583599999999</v>
      </c>
      <c r="H23" s="23">
        <v>22.336526929999998</v>
      </c>
      <c r="I23" s="9">
        <f t="shared" si="1"/>
        <v>0.21623840606701705</v>
      </c>
    </row>
    <row r="24" spans="1:9" x14ac:dyDescent="0.25">
      <c r="A24" s="53" t="s">
        <v>50</v>
      </c>
      <c r="B24" s="1">
        <v>499.03449999999998</v>
      </c>
      <c r="C24" s="4">
        <v>499.03449999999998</v>
      </c>
      <c r="D24" s="4">
        <v>8.1021351199999998</v>
      </c>
      <c r="E24" s="35">
        <f t="shared" si="0"/>
        <v>1.6235621224584672E-2</v>
      </c>
      <c r="F24" s="22">
        <v>132.37989999999999</v>
      </c>
      <c r="G24" s="23">
        <v>132.37989999999999</v>
      </c>
      <c r="H24" s="23">
        <v>0</v>
      </c>
      <c r="I24" s="9">
        <f t="shared" si="1"/>
        <v>0</v>
      </c>
    </row>
    <row r="25" spans="1:9" x14ac:dyDescent="0.25">
      <c r="A25" s="53" t="s">
        <v>51</v>
      </c>
      <c r="B25" s="1">
        <v>107.804514</v>
      </c>
      <c r="C25" s="4">
        <v>107.804514</v>
      </c>
      <c r="D25" s="4">
        <v>7.5341253699999999</v>
      </c>
      <c r="E25" s="35">
        <f t="shared" si="0"/>
        <v>6.9886919299130643E-2</v>
      </c>
      <c r="F25" s="22">
        <v>24.289570000000001</v>
      </c>
      <c r="G25" s="23">
        <v>24.289570000000001</v>
      </c>
      <c r="H25" s="23">
        <v>0</v>
      </c>
      <c r="I25" s="9">
        <f t="shared" si="1"/>
        <v>0</v>
      </c>
    </row>
    <row r="26" spans="1:9" x14ac:dyDescent="0.25">
      <c r="A26" s="53" t="s">
        <v>52</v>
      </c>
      <c r="B26" s="1">
        <v>900.29104099999995</v>
      </c>
      <c r="C26" s="4">
        <v>900.29104099999995</v>
      </c>
      <c r="D26" s="4">
        <v>63.20289416</v>
      </c>
      <c r="E26" s="35">
        <f t="shared" si="0"/>
        <v>7.0202735872832045E-2</v>
      </c>
      <c r="F26" s="22">
        <v>45.817999999999998</v>
      </c>
      <c r="G26" s="23">
        <v>45.817999999999998</v>
      </c>
      <c r="H26" s="23">
        <v>9.8154585399999998</v>
      </c>
      <c r="I26" s="9">
        <f t="shared" si="1"/>
        <v>0.21422712776638003</v>
      </c>
    </row>
    <row r="27" spans="1:9" x14ac:dyDescent="0.25">
      <c r="A27" s="53" t="s">
        <v>53</v>
      </c>
      <c r="B27" s="1">
        <v>30.231428000000001</v>
      </c>
      <c r="C27" s="4">
        <v>30.231428000000001</v>
      </c>
      <c r="D27" s="4">
        <v>1.7352648899999998</v>
      </c>
      <c r="E27" s="35">
        <f t="shared" si="0"/>
        <v>5.7399368961333873E-2</v>
      </c>
      <c r="F27" s="22">
        <v>254.16719800000001</v>
      </c>
      <c r="G27" s="23">
        <v>254.16719800000001</v>
      </c>
      <c r="H27" s="23">
        <v>4.0909290000000001E-2</v>
      </c>
      <c r="I27" s="9">
        <f t="shared" si="1"/>
        <v>1.6095424713302305E-4</v>
      </c>
    </row>
    <row r="28" spans="1:9" x14ac:dyDescent="0.25">
      <c r="A28" s="53" t="s">
        <v>22</v>
      </c>
      <c r="B28" s="1">
        <v>3.478507</v>
      </c>
      <c r="C28" s="4">
        <v>3.478507</v>
      </c>
      <c r="D28" s="4">
        <v>0.24469248000000002</v>
      </c>
      <c r="E28" s="35">
        <f t="shared" si="0"/>
        <v>7.0344110274896676E-2</v>
      </c>
      <c r="F28" s="2" t="s">
        <v>16</v>
      </c>
      <c r="G28" s="3" t="s">
        <v>16</v>
      </c>
      <c r="H28" s="3" t="s">
        <v>16</v>
      </c>
      <c r="I28" s="9" t="s">
        <v>16</v>
      </c>
    </row>
    <row r="29" spans="1:9" x14ac:dyDescent="0.25">
      <c r="A29" s="50" t="s">
        <v>54</v>
      </c>
      <c r="B29" s="1">
        <v>43.159554</v>
      </c>
      <c r="C29" s="4">
        <v>43.159554</v>
      </c>
      <c r="D29" s="4">
        <v>3.0588843300000002</v>
      </c>
      <c r="E29" s="35">
        <f t="shared" si="0"/>
        <v>7.0873863293397329E-2</v>
      </c>
      <c r="F29" s="22">
        <v>41.061008000000001</v>
      </c>
      <c r="G29" s="23">
        <v>41.061008000000001</v>
      </c>
      <c r="H29" s="23">
        <v>6.7341240000000011E-2</v>
      </c>
      <c r="I29" s="9">
        <f t="shared" ref="I29:I35" si="2">H29/G29</f>
        <v>1.6400289052816242E-3</v>
      </c>
    </row>
    <row r="30" spans="1:9" x14ac:dyDescent="0.25">
      <c r="A30" s="50" t="s">
        <v>55</v>
      </c>
      <c r="B30" s="1">
        <v>30.941818999999999</v>
      </c>
      <c r="C30" s="4">
        <v>30.941818999999999</v>
      </c>
      <c r="D30" s="4">
        <v>2.76896385</v>
      </c>
      <c r="E30" s="35">
        <f t="shared" si="0"/>
        <v>8.9489368740732406E-2</v>
      </c>
      <c r="F30" s="22">
        <v>69.285537000000005</v>
      </c>
      <c r="G30" s="23">
        <v>69.285537000000005</v>
      </c>
      <c r="H30" s="23">
        <v>0.61266189999999998</v>
      </c>
      <c r="I30" s="9">
        <f t="shared" si="2"/>
        <v>8.8425655126263929E-3</v>
      </c>
    </row>
    <row r="31" spans="1:9" x14ac:dyDescent="0.25">
      <c r="A31" s="50" t="s">
        <v>115</v>
      </c>
      <c r="B31" s="1">
        <v>8.8420830000000006</v>
      </c>
      <c r="C31" s="4">
        <v>8.8420830000000006</v>
      </c>
      <c r="D31" s="4">
        <v>0.24999739000000001</v>
      </c>
      <c r="E31" s="35">
        <f t="shared" si="0"/>
        <v>2.8273585534087386E-2</v>
      </c>
      <c r="F31" s="22">
        <v>2.9774790000000002</v>
      </c>
      <c r="G31" s="23">
        <v>2.9774790000000002</v>
      </c>
      <c r="H31" s="23">
        <v>0</v>
      </c>
      <c r="I31" s="9">
        <f t="shared" si="2"/>
        <v>0</v>
      </c>
    </row>
    <row r="32" spans="1:9" x14ac:dyDescent="0.25">
      <c r="A32" s="53" t="s">
        <v>17</v>
      </c>
      <c r="B32" s="1">
        <v>333.3304</v>
      </c>
      <c r="C32" s="4">
        <v>333.3304</v>
      </c>
      <c r="D32" s="4">
        <v>19.341035640000001</v>
      </c>
      <c r="E32" s="35">
        <f t="shared" si="0"/>
        <v>5.8023617527834248E-2</v>
      </c>
      <c r="F32" s="22">
        <v>51.808999999999997</v>
      </c>
      <c r="G32" s="23">
        <v>51.808999999999997</v>
      </c>
      <c r="H32" s="23">
        <v>7.65348381</v>
      </c>
      <c r="I32" s="9">
        <f t="shared" si="2"/>
        <v>0.14772498619930902</v>
      </c>
    </row>
    <row r="33" spans="1:9" x14ac:dyDescent="0.25">
      <c r="A33" s="53" t="s">
        <v>21</v>
      </c>
      <c r="B33" s="1">
        <v>260.791425</v>
      </c>
      <c r="C33" s="4">
        <v>260.791425</v>
      </c>
      <c r="D33" s="4">
        <v>17.042526120000002</v>
      </c>
      <c r="E33" s="35">
        <f t="shared" si="0"/>
        <v>6.5349258013372186E-2</v>
      </c>
      <c r="F33" s="2">
        <v>15.070793999999999</v>
      </c>
      <c r="G33" s="3">
        <v>15.070793999999999</v>
      </c>
      <c r="H33" s="3">
        <v>2.1366939999999997E-2</v>
      </c>
      <c r="I33" s="9">
        <f t="shared" si="2"/>
        <v>1.4177713529890993E-3</v>
      </c>
    </row>
    <row r="34" spans="1:9" x14ac:dyDescent="0.25">
      <c r="A34" s="50" t="s">
        <v>20</v>
      </c>
      <c r="B34" s="1">
        <v>10.22246</v>
      </c>
      <c r="C34" s="4">
        <v>10.22246</v>
      </c>
      <c r="D34" s="4">
        <v>0.55788480000000007</v>
      </c>
      <c r="E34" s="35">
        <f t="shared" si="0"/>
        <v>5.4574417508114495E-2</v>
      </c>
      <c r="F34" s="22">
        <v>1.8916599999999999</v>
      </c>
      <c r="G34" s="23">
        <v>1.8916599999999999</v>
      </c>
      <c r="H34" s="23">
        <v>0</v>
      </c>
      <c r="I34" s="9">
        <f t="shared" si="2"/>
        <v>0</v>
      </c>
    </row>
    <row r="35" spans="1:9" x14ac:dyDescent="0.25">
      <c r="A35" s="53" t="s">
        <v>24</v>
      </c>
      <c r="B35" s="1">
        <v>222.52425199999999</v>
      </c>
      <c r="C35" s="4">
        <v>222.52425199999999</v>
      </c>
      <c r="D35" s="4">
        <v>13.735175310000001</v>
      </c>
      <c r="E35" s="35">
        <f t="shared" si="0"/>
        <v>6.1724397168179228E-2</v>
      </c>
      <c r="F35" s="2">
        <v>12.084718000000001</v>
      </c>
      <c r="G35" s="3">
        <v>12.084718000000001</v>
      </c>
      <c r="H35" s="3">
        <v>0.32541759999999997</v>
      </c>
      <c r="I35" s="9">
        <f t="shared" si="2"/>
        <v>2.6928025958073656E-2</v>
      </c>
    </row>
    <row r="36" spans="1:9" x14ac:dyDescent="0.25">
      <c r="A36" s="53" t="s">
        <v>15</v>
      </c>
      <c r="B36" s="1">
        <v>16.945007</v>
      </c>
      <c r="C36" s="4">
        <v>16.945007</v>
      </c>
      <c r="D36" s="4">
        <v>0.68051578000000001</v>
      </c>
      <c r="E36" s="35">
        <f t="shared" si="0"/>
        <v>4.0160253695970739E-2</v>
      </c>
      <c r="F36" s="39">
        <v>1</v>
      </c>
      <c r="G36" s="40">
        <v>1</v>
      </c>
      <c r="H36" s="40">
        <v>6.3224589999999997E-2</v>
      </c>
      <c r="I36" s="9" t="s">
        <v>16</v>
      </c>
    </row>
    <row r="37" spans="1:9" x14ac:dyDescent="0.25">
      <c r="A37" s="50" t="s">
        <v>56</v>
      </c>
      <c r="B37" s="1">
        <v>2.4702000000000002</v>
      </c>
      <c r="C37" s="4">
        <v>2.4702000000000002</v>
      </c>
      <c r="D37" s="4">
        <v>0</v>
      </c>
      <c r="E37" s="35">
        <f t="shared" si="0"/>
        <v>0</v>
      </c>
      <c r="F37" s="39" t="s">
        <v>16</v>
      </c>
      <c r="G37" s="40" t="s">
        <v>16</v>
      </c>
      <c r="H37" s="40" t="s">
        <v>16</v>
      </c>
      <c r="I37" s="9" t="s">
        <v>16</v>
      </c>
    </row>
    <row r="38" spans="1:9" x14ac:dyDescent="0.25">
      <c r="A38" s="50" t="s">
        <v>18</v>
      </c>
      <c r="B38" s="1">
        <v>39.091703000000003</v>
      </c>
      <c r="C38" s="4">
        <v>39.091703000000003</v>
      </c>
      <c r="D38" s="4">
        <v>2.9708947299999999</v>
      </c>
      <c r="E38" s="35">
        <f>D38/C38</f>
        <v>7.5998089159738061E-2</v>
      </c>
      <c r="F38" s="39" t="s">
        <v>16</v>
      </c>
      <c r="G38" s="40" t="s">
        <v>16</v>
      </c>
      <c r="H38" s="40" t="s">
        <v>16</v>
      </c>
      <c r="I38" s="9" t="s">
        <v>16</v>
      </c>
    </row>
    <row r="39" spans="1:9" x14ac:dyDescent="0.25">
      <c r="A39" s="50" t="s">
        <v>23</v>
      </c>
      <c r="B39" s="1">
        <v>4.8281510000000001</v>
      </c>
      <c r="C39" s="4">
        <v>4.8281510000000001</v>
      </c>
      <c r="D39" s="4">
        <v>0.41614021000000001</v>
      </c>
      <c r="E39" s="35">
        <f t="shared" ref="E39:E41" si="3">D39/C39</f>
        <v>8.6190388411630042E-2</v>
      </c>
      <c r="F39" s="39">
        <v>0.45500000000000002</v>
      </c>
      <c r="G39" s="40">
        <v>0.45500000000000002</v>
      </c>
      <c r="H39" s="40">
        <v>0</v>
      </c>
      <c r="I39" s="9">
        <f t="shared" ref="I39:I41" si="4">H39/G39</f>
        <v>0</v>
      </c>
    </row>
    <row r="40" spans="1:9" x14ac:dyDescent="0.25">
      <c r="A40" s="52" t="s">
        <v>14</v>
      </c>
      <c r="B40" s="1">
        <v>5.6229740000000001</v>
      </c>
      <c r="C40" s="4">
        <v>5.6229740000000001</v>
      </c>
      <c r="D40" s="4">
        <v>0.33887281000000002</v>
      </c>
      <c r="E40" s="35">
        <f t="shared" si="3"/>
        <v>6.0265761499163968E-2</v>
      </c>
      <c r="F40" s="39">
        <v>1.382226</v>
      </c>
      <c r="G40" s="40">
        <v>1.382226</v>
      </c>
      <c r="H40" s="40">
        <v>1.242591E-2</v>
      </c>
      <c r="I40" s="9">
        <f t="shared" si="4"/>
        <v>8.989781699953554E-3</v>
      </c>
    </row>
    <row r="41" spans="1:9" x14ac:dyDescent="0.25">
      <c r="A41" s="52" t="s">
        <v>31</v>
      </c>
      <c r="B41" s="1">
        <v>7.296195</v>
      </c>
      <c r="C41" s="4">
        <v>7.296195</v>
      </c>
      <c r="D41" s="4">
        <v>0.45694604</v>
      </c>
      <c r="E41" s="35">
        <f t="shared" si="3"/>
        <v>6.2627991713489012E-2</v>
      </c>
      <c r="F41" s="39">
        <v>0.719661</v>
      </c>
      <c r="G41" s="40">
        <v>0.719661</v>
      </c>
      <c r="H41" s="40">
        <v>8.9748299999999996E-3</v>
      </c>
      <c r="I41" s="9">
        <f t="shared" si="4"/>
        <v>1.2470913388387031E-2</v>
      </c>
    </row>
    <row r="42" spans="1:9" ht="15.75" thickBot="1" x14ac:dyDescent="0.3">
      <c r="A42" s="54" t="s">
        <v>25</v>
      </c>
      <c r="B42" s="28">
        <v>5630.6027430000004</v>
      </c>
      <c r="C42" s="29">
        <v>5630.6027430000004</v>
      </c>
      <c r="D42" s="29">
        <v>276.02225773000004</v>
      </c>
      <c r="E42" s="36">
        <f>D42/C42</f>
        <v>4.9021795770115832E-2</v>
      </c>
      <c r="F42" s="80" t="s">
        <v>16</v>
      </c>
      <c r="G42" s="81" t="s">
        <v>16</v>
      </c>
      <c r="H42" s="81" t="s">
        <v>16</v>
      </c>
      <c r="I42" s="67" t="s">
        <v>16</v>
      </c>
    </row>
    <row r="43" spans="1:9" ht="15.75" thickBot="1" x14ac:dyDescent="0.3">
      <c r="A43" s="59" t="s">
        <v>34</v>
      </c>
      <c r="B43" s="5">
        <f>SUM(B44:B86)</f>
        <v>6196.7288159999998</v>
      </c>
      <c r="C43" s="6">
        <f>SUM(C44:C86)</f>
        <v>6196.7288159999998</v>
      </c>
      <c r="D43" s="6">
        <f>SUM(D44:D86)</f>
        <v>456.41641808999998</v>
      </c>
      <c r="E43" s="11">
        <f>D43/C43</f>
        <v>7.3654412132983682E-2</v>
      </c>
      <c r="F43" s="7">
        <f>SUM(F44:F86)</f>
        <v>3834.886196999998</v>
      </c>
      <c r="G43" s="8">
        <f>SUM(G44:G86)</f>
        <v>3834.886196999998</v>
      </c>
      <c r="H43" s="8">
        <f>SUM(H44:H86)</f>
        <v>10.200964500000001</v>
      </c>
      <c r="I43" s="11">
        <f>H43/G43</f>
        <v>2.6600436038962871E-3</v>
      </c>
    </row>
    <row r="44" spans="1:9" x14ac:dyDescent="0.25">
      <c r="A44" s="60" t="s">
        <v>57</v>
      </c>
      <c r="B44" s="26">
        <v>6.4955579999999999</v>
      </c>
      <c r="C44" s="27">
        <v>6.4955579999999999</v>
      </c>
      <c r="D44" s="27">
        <v>0.31124232000000002</v>
      </c>
      <c r="E44" s="12">
        <f>D44/C44</f>
        <v>4.7916179025728048E-2</v>
      </c>
      <c r="F44" s="106">
        <v>4.7171000000000003</v>
      </c>
      <c r="G44" s="21">
        <v>4.7171000000000003</v>
      </c>
      <c r="H44" s="21">
        <v>0</v>
      </c>
      <c r="I44" s="12">
        <f>H44/G44</f>
        <v>0</v>
      </c>
    </row>
    <row r="45" spans="1:9" x14ac:dyDescent="0.25">
      <c r="A45" s="61" t="s">
        <v>58</v>
      </c>
      <c r="B45" s="1">
        <v>56.031345999999999</v>
      </c>
      <c r="C45" s="4">
        <v>56.031345999999999</v>
      </c>
      <c r="D45" s="4">
        <v>0.96071030000000002</v>
      </c>
      <c r="E45" s="9">
        <f>D45/C45</f>
        <v>1.714594362948197E-2</v>
      </c>
      <c r="F45" s="107">
        <v>21.538133999999999</v>
      </c>
      <c r="G45" s="23">
        <v>21.538133999999999</v>
      </c>
      <c r="H45" s="23">
        <v>0.25151127000000001</v>
      </c>
      <c r="I45" s="9">
        <f>H45/G45</f>
        <v>1.1677486545491824E-2</v>
      </c>
    </row>
    <row r="46" spans="1:9" x14ac:dyDescent="0.25">
      <c r="A46" s="61" t="s">
        <v>59</v>
      </c>
      <c r="B46" s="1">
        <v>23.7</v>
      </c>
      <c r="C46" s="4">
        <v>23.7</v>
      </c>
      <c r="D46" s="4">
        <v>1.63386393</v>
      </c>
      <c r="E46" s="9">
        <f t="shared" ref="E46:E49" si="5">D46/C46</f>
        <v>6.8939406329113925E-2</v>
      </c>
      <c r="F46" s="107">
        <v>3.3</v>
      </c>
      <c r="G46" s="23">
        <v>3.3</v>
      </c>
      <c r="H46" s="23">
        <v>0.40819240999999995</v>
      </c>
      <c r="I46" s="9">
        <f t="shared" ref="I46:I53" si="6">H46/G46</f>
        <v>0.12369466969696968</v>
      </c>
    </row>
    <row r="47" spans="1:9" x14ac:dyDescent="0.25">
      <c r="A47" s="61" t="s">
        <v>60</v>
      </c>
      <c r="B47" s="1">
        <v>14.7188</v>
      </c>
      <c r="C47" s="4">
        <v>14.7188</v>
      </c>
      <c r="D47" s="4">
        <v>0.81585273999999997</v>
      </c>
      <c r="E47" s="9">
        <f t="shared" si="5"/>
        <v>5.5429297225317281E-2</v>
      </c>
      <c r="F47" s="107">
        <v>3.5171000000000001</v>
      </c>
      <c r="G47" s="23">
        <v>3.5171000000000001</v>
      </c>
      <c r="H47" s="23">
        <v>1.7189679999999999E-2</v>
      </c>
      <c r="I47" s="9">
        <f t="shared" si="6"/>
        <v>4.8874584174461912E-3</v>
      </c>
    </row>
    <row r="48" spans="1:9" x14ac:dyDescent="0.25">
      <c r="A48" s="61" t="s">
        <v>61</v>
      </c>
      <c r="B48" s="1">
        <v>39.722000000000001</v>
      </c>
      <c r="C48" s="4">
        <v>39.722000000000001</v>
      </c>
      <c r="D48" s="4">
        <v>1.9928716299999998</v>
      </c>
      <c r="E48" s="9">
        <f t="shared" si="5"/>
        <v>5.0170475555107993E-2</v>
      </c>
      <c r="F48" s="107">
        <v>8.3818999999999999</v>
      </c>
      <c r="G48" s="23">
        <v>8.3818999999999999</v>
      </c>
      <c r="H48" s="23">
        <v>0</v>
      </c>
      <c r="I48" s="9">
        <f t="shared" si="6"/>
        <v>0</v>
      </c>
    </row>
    <row r="49" spans="1:9" x14ac:dyDescent="0.25">
      <c r="A49" s="61" t="s">
        <v>38</v>
      </c>
      <c r="B49" s="1">
        <v>4910.6621510000004</v>
      </c>
      <c r="C49" s="4">
        <v>4910.6621510000004</v>
      </c>
      <c r="D49" s="4">
        <v>391.15059016000004</v>
      </c>
      <c r="E49" s="9">
        <f t="shared" si="5"/>
        <v>7.9653329455854877E-2</v>
      </c>
      <c r="F49" s="107">
        <v>374.82938000000001</v>
      </c>
      <c r="G49" s="23">
        <v>374.82938000000001</v>
      </c>
      <c r="H49" s="23">
        <v>9.3393659999999976E-2</v>
      </c>
      <c r="I49" s="9">
        <f t="shared" si="6"/>
        <v>2.4916312590010946E-4</v>
      </c>
    </row>
    <row r="50" spans="1:9" x14ac:dyDescent="0.25">
      <c r="A50" s="61" t="s">
        <v>114</v>
      </c>
      <c r="B50" s="2" t="s">
        <v>16</v>
      </c>
      <c r="C50" s="3" t="s">
        <v>16</v>
      </c>
      <c r="D50" s="3" t="s">
        <v>16</v>
      </c>
      <c r="E50" s="9" t="s">
        <v>16</v>
      </c>
      <c r="F50" s="107">
        <v>2067.5320489999999</v>
      </c>
      <c r="G50" s="23">
        <v>2067.5320489999999</v>
      </c>
      <c r="H50" s="23">
        <v>0.49859365999999999</v>
      </c>
      <c r="I50" s="9">
        <f t="shared" si="6"/>
        <v>2.4115401753561886E-4</v>
      </c>
    </row>
    <row r="51" spans="1:9" x14ac:dyDescent="0.25">
      <c r="A51" s="61" t="s">
        <v>62</v>
      </c>
      <c r="B51" s="1">
        <v>19.083057</v>
      </c>
      <c r="C51" s="4">
        <v>19.083057</v>
      </c>
      <c r="D51" s="4">
        <v>0.82019445999999996</v>
      </c>
      <c r="E51" s="9">
        <f t="shared" ref="E51:E86" si="7">D51/C51</f>
        <v>4.2980244727037181E-2</v>
      </c>
      <c r="F51" s="107">
        <v>13.126018</v>
      </c>
      <c r="G51" s="23">
        <v>13.126018</v>
      </c>
      <c r="H51" s="23">
        <v>3.5500000000000001E-4</v>
      </c>
      <c r="I51" s="9">
        <f t="shared" si="6"/>
        <v>2.7045521345468213E-5</v>
      </c>
    </row>
    <row r="52" spans="1:9" ht="15" customHeight="1" x14ac:dyDescent="0.25">
      <c r="A52" s="61" t="s">
        <v>105</v>
      </c>
      <c r="B52" s="2">
        <v>7.9725999999999999</v>
      </c>
      <c r="C52" s="4">
        <v>7.9725999999999999</v>
      </c>
      <c r="D52" s="4">
        <v>0.29897794999999999</v>
      </c>
      <c r="E52" s="9">
        <f t="shared" si="7"/>
        <v>3.7500683591300203E-2</v>
      </c>
      <c r="F52" s="108">
        <v>2.9756999999999998</v>
      </c>
      <c r="G52" s="40">
        <v>2.9756999999999998</v>
      </c>
      <c r="H52" s="40">
        <v>5.0000000000000001E-3</v>
      </c>
      <c r="I52" s="9">
        <f t="shared" si="6"/>
        <v>1.6802769096347079E-3</v>
      </c>
    </row>
    <row r="53" spans="1:9" x14ac:dyDescent="0.25">
      <c r="A53" s="61" t="s">
        <v>63</v>
      </c>
      <c r="B53" s="1">
        <v>9.3352000000000004</v>
      </c>
      <c r="C53" s="4">
        <v>9.3352000000000004</v>
      </c>
      <c r="D53" s="4">
        <v>0.43090052000000001</v>
      </c>
      <c r="E53" s="9">
        <f t="shared" si="7"/>
        <v>4.6158681120918671E-2</v>
      </c>
      <c r="F53" s="107">
        <v>0.2145</v>
      </c>
      <c r="G53" s="23">
        <v>0.2145</v>
      </c>
      <c r="H53" s="23">
        <v>0</v>
      </c>
      <c r="I53" s="9">
        <f t="shared" si="6"/>
        <v>0</v>
      </c>
    </row>
    <row r="54" spans="1:9" x14ac:dyDescent="0.25">
      <c r="A54" s="61" t="s">
        <v>64</v>
      </c>
      <c r="B54" s="1">
        <v>1.6757</v>
      </c>
      <c r="C54" s="4">
        <v>1.6757</v>
      </c>
      <c r="D54" s="4">
        <v>9.1427309999999998E-2</v>
      </c>
      <c r="E54" s="9">
        <f t="shared" si="7"/>
        <v>5.4560667183863459E-2</v>
      </c>
      <c r="F54" s="108" t="s">
        <v>16</v>
      </c>
      <c r="G54" s="40" t="s">
        <v>16</v>
      </c>
      <c r="H54" s="40" t="s">
        <v>16</v>
      </c>
      <c r="I54" s="9" t="s">
        <v>16</v>
      </c>
    </row>
    <row r="55" spans="1:9" x14ac:dyDescent="0.25">
      <c r="A55" s="61" t="s">
        <v>28</v>
      </c>
      <c r="B55" s="1">
        <v>19.2</v>
      </c>
      <c r="C55" s="4">
        <v>19.2</v>
      </c>
      <c r="D55" s="4">
        <v>0.67859893000000004</v>
      </c>
      <c r="E55" s="9">
        <f t="shared" si="7"/>
        <v>3.5343694270833337E-2</v>
      </c>
      <c r="F55" s="107">
        <v>526.62674200000004</v>
      </c>
      <c r="G55" s="23">
        <v>526.62674200000004</v>
      </c>
      <c r="H55" s="23">
        <v>0.99132889000000002</v>
      </c>
      <c r="I55" s="9">
        <f t="shared" ref="I55:I85" si="8">H55/G55</f>
        <v>1.8824127431037293E-3</v>
      </c>
    </row>
    <row r="56" spans="1:9" x14ac:dyDescent="0.25">
      <c r="A56" s="61" t="s">
        <v>65</v>
      </c>
      <c r="B56" s="1">
        <v>6.7022719999999998</v>
      </c>
      <c r="C56" s="4">
        <v>6.7022719999999998</v>
      </c>
      <c r="D56" s="4">
        <v>0.30880684999999997</v>
      </c>
      <c r="E56" s="9">
        <f t="shared" si="7"/>
        <v>4.6074950404877628E-2</v>
      </c>
      <c r="F56" s="107">
        <v>6.8536999999999999</v>
      </c>
      <c r="G56" s="23">
        <v>6.8536999999999999</v>
      </c>
      <c r="H56" s="23">
        <v>2.0336679999999999E-2</v>
      </c>
      <c r="I56" s="9">
        <f t="shared" si="8"/>
        <v>2.9672556429373915E-3</v>
      </c>
    </row>
    <row r="57" spans="1:9" x14ac:dyDescent="0.25">
      <c r="A57" s="61" t="s">
        <v>109</v>
      </c>
      <c r="B57" s="1">
        <v>13.949481</v>
      </c>
      <c r="C57" s="4">
        <v>13.949481</v>
      </c>
      <c r="D57" s="4">
        <v>0.89674750000000003</v>
      </c>
      <c r="E57" s="9">
        <f t="shared" si="7"/>
        <v>6.428536660252808E-2</v>
      </c>
      <c r="F57" s="107">
        <v>26.263635000000001</v>
      </c>
      <c r="G57" s="23">
        <v>26.263635000000001</v>
      </c>
      <c r="H57" s="23">
        <v>0.30407790999999995</v>
      </c>
      <c r="I57" s="9">
        <f t="shared" si="8"/>
        <v>1.1577906485526469E-2</v>
      </c>
    </row>
    <row r="58" spans="1:9" x14ac:dyDescent="0.25">
      <c r="A58" s="61" t="s">
        <v>110</v>
      </c>
      <c r="B58" s="1">
        <v>11.12649</v>
      </c>
      <c r="C58" s="4">
        <v>11.12649</v>
      </c>
      <c r="D58" s="4">
        <v>0.47103953000000004</v>
      </c>
      <c r="E58" s="9">
        <f t="shared" si="7"/>
        <v>4.2334961879262917E-2</v>
      </c>
      <c r="F58" s="107">
        <v>1.0297000000000001</v>
      </c>
      <c r="G58" s="23">
        <v>1.0297000000000001</v>
      </c>
      <c r="H58" s="23">
        <v>0</v>
      </c>
      <c r="I58" s="9">
        <f t="shared" si="8"/>
        <v>0</v>
      </c>
    </row>
    <row r="59" spans="1:9" x14ac:dyDescent="0.25">
      <c r="A59" s="61" t="s">
        <v>66</v>
      </c>
      <c r="B59" s="1">
        <v>4.5165350000000002</v>
      </c>
      <c r="C59" s="4">
        <v>4.5165350000000002</v>
      </c>
      <c r="D59" s="4">
        <v>0.25877974999999998</v>
      </c>
      <c r="E59" s="9">
        <f t="shared" si="7"/>
        <v>5.7296079848822151E-2</v>
      </c>
      <c r="F59" s="47">
        <v>1.7702</v>
      </c>
      <c r="G59" s="3">
        <v>1.7702</v>
      </c>
      <c r="H59" s="3">
        <v>5.1720000000000004E-3</v>
      </c>
      <c r="I59" s="9">
        <f t="shared" si="8"/>
        <v>2.9217037622867475E-3</v>
      </c>
    </row>
    <row r="60" spans="1:9" x14ac:dyDescent="0.25">
      <c r="A60" s="61" t="s">
        <v>67</v>
      </c>
      <c r="B60" s="1">
        <v>2.1464729999999999</v>
      </c>
      <c r="C60" s="4">
        <v>2.1464729999999999</v>
      </c>
      <c r="D60" s="4">
        <v>0.14499395000000001</v>
      </c>
      <c r="E60" s="9">
        <f t="shared" si="7"/>
        <v>6.7549859700075432E-2</v>
      </c>
      <c r="F60" s="107">
        <v>0.82584900000000006</v>
      </c>
      <c r="G60" s="23">
        <v>0.82584900000000006</v>
      </c>
      <c r="H60" s="23">
        <v>3.1586399999999999E-3</v>
      </c>
      <c r="I60" s="9">
        <f t="shared" si="8"/>
        <v>3.8247185623521973E-3</v>
      </c>
    </row>
    <row r="61" spans="1:9" x14ac:dyDescent="0.25">
      <c r="A61" s="61" t="s">
        <v>36</v>
      </c>
      <c r="B61" s="1">
        <v>3.9529969999999999</v>
      </c>
      <c r="C61" s="4">
        <v>3.9529969999999999</v>
      </c>
      <c r="D61" s="4">
        <v>0</v>
      </c>
      <c r="E61" s="9">
        <f t="shared" si="7"/>
        <v>0</v>
      </c>
      <c r="F61" s="108">
        <v>0.10730000000000001</v>
      </c>
      <c r="G61" s="40">
        <v>0.10730000000000001</v>
      </c>
      <c r="H61" s="40">
        <v>0</v>
      </c>
      <c r="I61" s="9">
        <f t="shared" si="8"/>
        <v>0</v>
      </c>
    </row>
    <row r="62" spans="1:9" ht="15.75" thickBot="1" x14ac:dyDescent="0.3">
      <c r="A62" s="62" t="s">
        <v>68</v>
      </c>
      <c r="B62" s="30">
        <v>17.805430000000001</v>
      </c>
      <c r="C62" s="31">
        <v>17.805430000000001</v>
      </c>
      <c r="D62" s="31">
        <v>1.1904498700000001</v>
      </c>
      <c r="E62" s="13">
        <f t="shared" si="7"/>
        <v>6.6858810486463957E-2</v>
      </c>
      <c r="F62" s="115">
        <v>5.44</v>
      </c>
      <c r="G62" s="25">
        <v>5.44</v>
      </c>
      <c r="H62" s="25">
        <v>0.54291299999999998</v>
      </c>
      <c r="I62" s="13">
        <f t="shared" si="8"/>
        <v>9.9800183823529398E-2</v>
      </c>
    </row>
    <row r="63" spans="1:9" x14ac:dyDescent="0.25">
      <c r="A63" s="60" t="s">
        <v>69</v>
      </c>
      <c r="B63" s="26">
        <v>9.4499999999999993</v>
      </c>
      <c r="C63" s="27">
        <v>9.4499999999999993</v>
      </c>
      <c r="D63" s="27">
        <v>0.52528514999999998</v>
      </c>
      <c r="E63" s="12">
        <f t="shared" si="7"/>
        <v>5.5585730158730161E-2</v>
      </c>
      <c r="F63" s="106">
        <v>55.811425</v>
      </c>
      <c r="G63" s="21">
        <v>55.811425</v>
      </c>
      <c r="H63" s="21">
        <v>0.74235423999999994</v>
      </c>
      <c r="I63" s="12">
        <f t="shared" si="8"/>
        <v>1.3301116034933707E-2</v>
      </c>
    </row>
    <row r="64" spans="1:9" x14ac:dyDescent="0.25">
      <c r="A64" s="61" t="s">
        <v>70</v>
      </c>
      <c r="B64" s="1">
        <v>7.553229</v>
      </c>
      <c r="C64" s="4">
        <v>7.553229</v>
      </c>
      <c r="D64" s="4">
        <v>0.41598708000000001</v>
      </c>
      <c r="E64" s="9">
        <f t="shared" si="7"/>
        <v>5.5074072294114214E-2</v>
      </c>
      <c r="F64" s="47">
        <v>3.3971070000000001</v>
      </c>
      <c r="G64" s="3">
        <v>3.3971070000000001</v>
      </c>
      <c r="H64" s="3">
        <v>0.15739249</v>
      </c>
      <c r="I64" s="9">
        <f t="shared" si="8"/>
        <v>4.633133133575127E-2</v>
      </c>
    </row>
    <row r="65" spans="1:9" x14ac:dyDescent="0.25">
      <c r="A65" s="61" t="s">
        <v>71</v>
      </c>
      <c r="B65" s="1">
        <v>57.687970999999997</v>
      </c>
      <c r="C65" s="4">
        <v>57.687970999999997</v>
      </c>
      <c r="D65" s="4">
        <v>2.1304694400000002</v>
      </c>
      <c r="E65" s="9">
        <f t="shared" si="7"/>
        <v>3.6930913032112017E-2</v>
      </c>
      <c r="F65" s="107">
        <v>152.560934</v>
      </c>
      <c r="G65" s="23">
        <v>152.560934</v>
      </c>
      <c r="H65" s="23">
        <v>4.0124999999999996E-3</v>
      </c>
      <c r="I65" s="9">
        <f t="shared" si="8"/>
        <v>2.6300966405986996E-5</v>
      </c>
    </row>
    <row r="66" spans="1:9" x14ac:dyDescent="0.25">
      <c r="A66" s="61" t="s">
        <v>104</v>
      </c>
      <c r="B66" s="1">
        <v>23.156248999999999</v>
      </c>
      <c r="C66" s="4">
        <v>23.156248999999999</v>
      </c>
      <c r="D66" s="4">
        <v>0.59802716</v>
      </c>
      <c r="E66" s="9">
        <f t="shared" si="7"/>
        <v>2.5825735420274675E-2</v>
      </c>
      <c r="F66" s="107">
        <v>116.985848</v>
      </c>
      <c r="G66" s="23">
        <v>116.985848</v>
      </c>
      <c r="H66" s="23">
        <v>0.58557615000000007</v>
      </c>
      <c r="I66" s="9">
        <f t="shared" si="8"/>
        <v>5.0055298141703439E-3</v>
      </c>
    </row>
    <row r="67" spans="1:9" x14ac:dyDescent="0.25">
      <c r="A67" s="61" t="s">
        <v>72</v>
      </c>
      <c r="B67" s="1">
        <v>27.308866999999999</v>
      </c>
      <c r="C67" s="4">
        <v>27.308866999999999</v>
      </c>
      <c r="D67" s="4">
        <v>0.57937495999999999</v>
      </c>
      <c r="E67" s="9">
        <f t="shared" si="7"/>
        <v>2.1215635200098195E-2</v>
      </c>
      <c r="F67" s="47">
        <v>40.594548000000003</v>
      </c>
      <c r="G67" s="3">
        <v>40.594548000000003</v>
      </c>
      <c r="H67" s="3">
        <v>6.3507499999999996E-3</v>
      </c>
      <c r="I67" s="9">
        <f t="shared" si="8"/>
        <v>1.5644342190975988E-4</v>
      </c>
    </row>
    <row r="68" spans="1:9" x14ac:dyDescent="0.25">
      <c r="A68" s="61" t="s">
        <v>73</v>
      </c>
      <c r="B68" s="1">
        <v>70.5</v>
      </c>
      <c r="C68" s="4">
        <v>70.5</v>
      </c>
      <c r="D68" s="4">
        <v>4.95710038</v>
      </c>
      <c r="E68" s="9">
        <f t="shared" si="7"/>
        <v>7.031348056737588E-2</v>
      </c>
      <c r="F68" s="47">
        <v>3.1</v>
      </c>
      <c r="G68" s="3">
        <v>3.1</v>
      </c>
      <c r="H68" s="3">
        <v>0.10714939999999999</v>
      </c>
      <c r="I68" s="9">
        <f t="shared" si="8"/>
        <v>3.4564322580645158E-2</v>
      </c>
    </row>
    <row r="69" spans="1:9" x14ac:dyDescent="0.25">
      <c r="A69" s="61" t="s">
        <v>74</v>
      </c>
      <c r="B69" s="1">
        <v>4.0870899999999999</v>
      </c>
      <c r="C69" s="4">
        <v>4.0870899999999999</v>
      </c>
      <c r="D69" s="4">
        <v>0.17567099999999999</v>
      </c>
      <c r="E69" s="9">
        <f t="shared" si="7"/>
        <v>4.298192601582055E-2</v>
      </c>
      <c r="F69" s="107">
        <v>3.4325000000000001</v>
      </c>
      <c r="G69" s="23">
        <v>3.4325000000000001</v>
      </c>
      <c r="H69" s="23">
        <v>0</v>
      </c>
      <c r="I69" s="9">
        <f t="shared" si="8"/>
        <v>0</v>
      </c>
    </row>
    <row r="70" spans="1:9" x14ac:dyDescent="0.25">
      <c r="A70" s="103" t="s">
        <v>75</v>
      </c>
      <c r="B70" s="1">
        <v>15.489632</v>
      </c>
      <c r="C70" s="4">
        <v>15.489632</v>
      </c>
      <c r="D70" s="4">
        <v>0.74380776999999998</v>
      </c>
      <c r="E70" s="9">
        <f t="shared" si="7"/>
        <v>4.8019718609196134E-2</v>
      </c>
      <c r="F70" s="107">
        <v>0.403368</v>
      </c>
      <c r="G70" s="23">
        <v>0.403368</v>
      </c>
      <c r="H70" s="23">
        <v>4.6127700000000004E-3</v>
      </c>
      <c r="I70" s="9">
        <f t="shared" si="8"/>
        <v>1.143563693699054E-2</v>
      </c>
    </row>
    <row r="71" spans="1:9" x14ac:dyDescent="0.25">
      <c r="A71" s="61" t="s">
        <v>76</v>
      </c>
      <c r="B71" s="1">
        <v>9.735849</v>
      </c>
      <c r="C71" s="4">
        <v>9.735849</v>
      </c>
      <c r="D71" s="4">
        <v>0.42732386999999999</v>
      </c>
      <c r="E71" s="9">
        <f t="shared" si="7"/>
        <v>4.3891793104022053E-2</v>
      </c>
      <c r="F71" s="47">
        <v>29.236284999999999</v>
      </c>
      <c r="G71" s="3">
        <v>29.236284999999999</v>
      </c>
      <c r="H71" s="3">
        <v>5.2153221799999994</v>
      </c>
      <c r="I71" s="9">
        <f t="shared" si="8"/>
        <v>0.1783852558558654</v>
      </c>
    </row>
    <row r="72" spans="1:9" x14ac:dyDescent="0.25">
      <c r="A72" s="104" t="s">
        <v>77</v>
      </c>
      <c r="B72" s="1">
        <v>5.41629</v>
      </c>
      <c r="C72" s="4">
        <v>5.41629</v>
      </c>
      <c r="D72" s="4">
        <v>0.23164999999999999</v>
      </c>
      <c r="E72" s="9">
        <f t="shared" si="7"/>
        <v>4.276912794551252E-2</v>
      </c>
      <c r="F72" s="107">
        <v>30.7182</v>
      </c>
      <c r="G72" s="23">
        <v>30.7182</v>
      </c>
      <c r="H72" s="23">
        <v>0</v>
      </c>
      <c r="I72" s="9">
        <f t="shared" si="8"/>
        <v>0</v>
      </c>
    </row>
    <row r="73" spans="1:9" x14ac:dyDescent="0.25">
      <c r="A73" s="104" t="s">
        <v>111</v>
      </c>
      <c r="B73" s="1">
        <v>44.825920000000004</v>
      </c>
      <c r="C73" s="4">
        <v>44.825920000000004</v>
      </c>
      <c r="D73" s="4">
        <v>0.32374018999999998</v>
      </c>
      <c r="E73" s="9">
        <f t="shared" si="7"/>
        <v>7.2221649884709549E-3</v>
      </c>
      <c r="F73" s="107">
        <v>137.56</v>
      </c>
      <c r="G73" s="23">
        <v>137.56</v>
      </c>
      <c r="H73" s="23">
        <v>0</v>
      </c>
      <c r="I73" s="9">
        <f t="shared" si="8"/>
        <v>0</v>
      </c>
    </row>
    <row r="74" spans="1:9" x14ac:dyDescent="0.25">
      <c r="A74" s="61" t="s">
        <v>78</v>
      </c>
      <c r="B74" s="1">
        <v>16.5185</v>
      </c>
      <c r="C74" s="4">
        <v>16.5185</v>
      </c>
      <c r="D74" s="4">
        <v>2.1097521299999999</v>
      </c>
      <c r="E74" s="9">
        <f t="shared" si="7"/>
        <v>0.12772056361049733</v>
      </c>
      <c r="F74" s="107">
        <v>7.6814999999999998</v>
      </c>
      <c r="G74" s="23">
        <v>7.6814999999999998</v>
      </c>
      <c r="H74" s="23">
        <v>2.4428099999999998E-2</v>
      </c>
      <c r="I74" s="9">
        <f t="shared" si="8"/>
        <v>3.1801210701034952E-3</v>
      </c>
    </row>
    <row r="75" spans="1:9" x14ac:dyDescent="0.25">
      <c r="A75" s="61" t="s">
        <v>79</v>
      </c>
      <c r="B75" s="1">
        <v>3.4237350000000002</v>
      </c>
      <c r="C75" s="4">
        <v>3.4237350000000002</v>
      </c>
      <c r="D75" s="4">
        <v>0.16643633999999999</v>
      </c>
      <c r="E75" s="9">
        <f t="shared" si="7"/>
        <v>4.8612506517005542E-2</v>
      </c>
      <c r="F75" s="108">
        <v>0.60600100000000001</v>
      </c>
      <c r="G75" s="40">
        <v>0.60600100000000001</v>
      </c>
      <c r="H75" s="40">
        <v>0</v>
      </c>
      <c r="I75" s="9">
        <f t="shared" si="8"/>
        <v>0</v>
      </c>
    </row>
    <row r="76" spans="1:9" x14ac:dyDescent="0.25">
      <c r="A76" s="61" t="s">
        <v>80</v>
      </c>
      <c r="B76" s="1">
        <v>61.771307</v>
      </c>
      <c r="C76" s="4">
        <v>61.771307</v>
      </c>
      <c r="D76" s="4">
        <v>3.7567119399999997</v>
      </c>
      <c r="E76" s="9">
        <f t="shared" si="7"/>
        <v>6.0816455445891725E-2</v>
      </c>
      <c r="F76" s="107">
        <v>20.782958000000001</v>
      </c>
      <c r="G76" s="23">
        <v>20.782958000000001</v>
      </c>
      <c r="H76" s="23">
        <v>0.12803866999999999</v>
      </c>
      <c r="I76" s="9">
        <f t="shared" si="8"/>
        <v>6.160752959227459E-3</v>
      </c>
    </row>
    <row r="77" spans="1:9" x14ac:dyDescent="0.25">
      <c r="A77" s="61" t="s">
        <v>112</v>
      </c>
      <c r="B77" s="2">
        <v>3.010891</v>
      </c>
      <c r="C77" s="3">
        <v>3.010891</v>
      </c>
      <c r="D77" s="3">
        <v>0.15675714999999998</v>
      </c>
      <c r="E77" s="9">
        <f t="shared" si="7"/>
        <v>5.2063375924269586E-2</v>
      </c>
      <c r="F77" s="108">
        <v>1.8417509999999999</v>
      </c>
      <c r="G77" s="40">
        <v>1.8417509999999999</v>
      </c>
      <c r="H77" s="40">
        <v>0</v>
      </c>
      <c r="I77" s="9">
        <f t="shared" si="8"/>
        <v>0</v>
      </c>
    </row>
    <row r="78" spans="1:9" x14ac:dyDescent="0.25">
      <c r="A78" s="61" t="s">
        <v>113</v>
      </c>
      <c r="B78" s="2">
        <v>6.1529999999999996</v>
      </c>
      <c r="C78" s="3">
        <v>6.1529999999999996</v>
      </c>
      <c r="D78" s="3">
        <v>0.32997512000000001</v>
      </c>
      <c r="E78" s="9">
        <f t="shared" si="7"/>
        <v>5.3628330895498136E-2</v>
      </c>
      <c r="F78" s="108">
        <v>0.64700000000000002</v>
      </c>
      <c r="G78" s="40">
        <v>0.64700000000000002</v>
      </c>
      <c r="H78" s="40">
        <v>4.4135359999999998E-2</v>
      </c>
      <c r="I78" s="9">
        <f t="shared" si="8"/>
        <v>6.8215394126738785E-2</v>
      </c>
    </row>
    <row r="79" spans="1:9" x14ac:dyDescent="0.25">
      <c r="A79" s="61" t="s">
        <v>81</v>
      </c>
      <c r="B79" s="1">
        <v>101.37085399999999</v>
      </c>
      <c r="C79" s="4">
        <v>101.37085399999999</v>
      </c>
      <c r="D79" s="4">
        <v>6.9404401900000003</v>
      </c>
      <c r="E79" s="9">
        <f t="shared" si="7"/>
        <v>6.8465835258722407E-2</v>
      </c>
      <c r="F79" s="107">
        <v>4.7051999999999996</v>
      </c>
      <c r="G79" s="23">
        <v>4.7051999999999996</v>
      </c>
      <c r="H79" s="23">
        <v>2.9449599999999999E-2</v>
      </c>
      <c r="I79" s="9">
        <f t="shared" si="8"/>
        <v>6.2589475473943728E-3</v>
      </c>
    </row>
    <row r="80" spans="1:9" x14ac:dyDescent="0.25">
      <c r="A80" s="61" t="s">
        <v>82</v>
      </c>
      <c r="B80" s="1">
        <v>319.78975500000001</v>
      </c>
      <c r="C80" s="4">
        <v>319.78975500000001</v>
      </c>
      <c r="D80" s="4">
        <v>20.297141480000001</v>
      </c>
      <c r="E80" s="9">
        <f t="shared" si="7"/>
        <v>6.3470268082853373E-2</v>
      </c>
      <c r="F80" s="107">
        <v>63.794899999999998</v>
      </c>
      <c r="G80" s="23">
        <v>63.794899999999998</v>
      </c>
      <c r="H80" s="23">
        <v>0</v>
      </c>
      <c r="I80" s="9">
        <f t="shared" si="8"/>
        <v>0</v>
      </c>
    </row>
    <row r="81" spans="1:9" x14ac:dyDescent="0.25">
      <c r="A81" s="61" t="s">
        <v>83</v>
      </c>
      <c r="B81" s="1">
        <v>15.673621000000001</v>
      </c>
      <c r="C81" s="4">
        <v>15.673621000000001</v>
      </c>
      <c r="D81" s="4">
        <v>0.85028766</v>
      </c>
      <c r="E81" s="9">
        <f t="shared" si="7"/>
        <v>5.4249599374643548E-2</v>
      </c>
      <c r="F81" s="107">
        <v>7.2</v>
      </c>
      <c r="G81" s="23">
        <v>7.2</v>
      </c>
      <c r="H81" s="23">
        <v>8.4749999999999999E-3</v>
      </c>
      <c r="I81" s="9">
        <f t="shared" si="8"/>
        <v>1.1770833333333334E-3</v>
      </c>
    </row>
    <row r="82" spans="1:9" x14ac:dyDescent="0.25">
      <c r="A82" s="61" t="s">
        <v>84</v>
      </c>
      <c r="B82" s="1">
        <v>55.690725999999998</v>
      </c>
      <c r="C82" s="4">
        <v>55.690725999999998</v>
      </c>
      <c r="D82" s="4">
        <v>1.8338935000000001</v>
      </c>
      <c r="E82" s="9">
        <f t="shared" si="7"/>
        <v>3.2929962162820431E-2</v>
      </c>
      <c r="F82" s="107">
        <v>8.1892999999999994</v>
      </c>
      <c r="G82" s="23">
        <v>8.1892999999999994</v>
      </c>
      <c r="H82" s="23">
        <v>2.4444899999999997E-3</v>
      </c>
      <c r="I82" s="9">
        <f t="shared" si="8"/>
        <v>2.9849804012552965E-4</v>
      </c>
    </row>
    <row r="83" spans="1:9" x14ac:dyDescent="0.25">
      <c r="A83" s="61" t="s">
        <v>116</v>
      </c>
      <c r="B83" s="1">
        <v>2.818705</v>
      </c>
      <c r="C83" s="4">
        <v>2.818705</v>
      </c>
      <c r="D83" s="4">
        <v>0</v>
      </c>
      <c r="E83" s="9">
        <f t="shared" si="7"/>
        <v>0</v>
      </c>
      <c r="F83" s="107">
        <v>0.18</v>
      </c>
      <c r="G83" s="23">
        <v>0.18</v>
      </c>
      <c r="H83" s="23">
        <v>0</v>
      </c>
      <c r="I83" s="9">
        <f t="shared" si="8"/>
        <v>0</v>
      </c>
    </row>
    <row r="84" spans="1:9" x14ac:dyDescent="0.25">
      <c r="A84" s="61" t="s">
        <v>85</v>
      </c>
      <c r="B84" s="1">
        <v>158.64193299999999</v>
      </c>
      <c r="C84" s="4">
        <v>158.64193299999999</v>
      </c>
      <c r="D84" s="4">
        <v>6.3761209000000001</v>
      </c>
      <c r="E84" s="9">
        <f t="shared" si="7"/>
        <v>4.0191901216937394E-2</v>
      </c>
      <c r="F84" s="107">
        <v>75.692165000000003</v>
      </c>
      <c r="G84" s="23">
        <v>75.692165000000003</v>
      </c>
      <c r="H84" s="23">
        <v>0</v>
      </c>
      <c r="I84" s="9">
        <f t="shared" si="8"/>
        <v>0</v>
      </c>
    </row>
    <row r="85" spans="1:9" x14ac:dyDescent="0.25">
      <c r="A85" s="110" t="s">
        <v>29</v>
      </c>
      <c r="B85" s="111">
        <v>0.59079999999999999</v>
      </c>
      <c r="C85" s="112">
        <v>0.59079999999999999</v>
      </c>
      <c r="D85" s="112">
        <v>3.441698E-2</v>
      </c>
      <c r="E85" s="113">
        <f t="shared" si="7"/>
        <v>5.8254874746106973E-2</v>
      </c>
      <c r="F85" s="114">
        <v>0.42899999999999999</v>
      </c>
      <c r="G85" s="112">
        <v>0.42899999999999999</v>
      </c>
      <c r="H85" s="112">
        <v>0</v>
      </c>
      <c r="I85" s="9">
        <f t="shared" si="8"/>
        <v>0</v>
      </c>
    </row>
    <row r="86" spans="1:9" ht="15.75" thickBot="1" x14ac:dyDescent="0.3">
      <c r="A86" s="62" t="s">
        <v>117</v>
      </c>
      <c r="B86" s="30">
        <v>7.2678019999999997</v>
      </c>
      <c r="C86" s="31">
        <v>7.2678019999999997</v>
      </c>
      <c r="D86" s="31">
        <v>0</v>
      </c>
      <c r="E86" s="13">
        <f t="shared" si="7"/>
        <v>0</v>
      </c>
      <c r="F86" s="109">
        <v>0.28720000000000001</v>
      </c>
      <c r="G86" s="105">
        <v>0.28720000000000001</v>
      </c>
      <c r="H86" s="105">
        <v>0</v>
      </c>
      <c r="I86" s="13">
        <f>H86/G86</f>
        <v>0</v>
      </c>
    </row>
    <row r="87" spans="1:9" ht="15.75" thickBot="1" x14ac:dyDescent="0.3">
      <c r="A87" s="97" t="s">
        <v>107</v>
      </c>
      <c r="B87" s="98">
        <f>SUM(B88:B103)</f>
        <v>1017.26078</v>
      </c>
      <c r="C87" s="99">
        <f t="shared" ref="C87:D87" si="9">SUM(C88:C103)</f>
        <v>1017.26078</v>
      </c>
      <c r="D87" s="99">
        <f t="shared" si="9"/>
        <v>30.315056019999997</v>
      </c>
      <c r="E87" s="100">
        <f>D87/C87</f>
        <v>2.9800673156788762E-2</v>
      </c>
      <c r="F87" s="101">
        <f>SUM(F88:F103)</f>
        <v>1139.3572300000001</v>
      </c>
      <c r="G87" s="102">
        <f t="shared" ref="G87:H87" si="10">SUM(G88:G103)</f>
        <v>1139.3572300000001</v>
      </c>
      <c r="H87" s="102">
        <f t="shared" si="10"/>
        <v>23.361908889999999</v>
      </c>
      <c r="I87" s="100">
        <f>H87/G87</f>
        <v>2.0504463635167346E-2</v>
      </c>
    </row>
    <row r="88" spans="1:9" x14ac:dyDescent="0.25">
      <c r="A88" s="55" t="s">
        <v>98</v>
      </c>
      <c r="B88" s="32">
        <v>275.37791900000002</v>
      </c>
      <c r="C88" s="33">
        <v>275.37791900000002</v>
      </c>
      <c r="D88" s="33">
        <v>3.2852677699999999</v>
      </c>
      <c r="E88" s="38">
        <f t="shared" ref="E88:E103" si="11">D88/C88</f>
        <v>1.1930033395306468E-2</v>
      </c>
      <c r="F88" s="68">
        <v>48.783346000000002</v>
      </c>
      <c r="G88" s="69">
        <v>48.783346000000002</v>
      </c>
      <c r="H88" s="69">
        <v>3.3062769999999998E-2</v>
      </c>
      <c r="I88" s="70">
        <f t="shared" ref="I88" si="12">H88/G88</f>
        <v>6.7774707376570679E-4</v>
      </c>
    </row>
    <row r="89" spans="1:9" x14ac:dyDescent="0.25">
      <c r="A89" s="55" t="s">
        <v>86</v>
      </c>
      <c r="B89" s="32">
        <v>49.144182999999998</v>
      </c>
      <c r="C89" s="33">
        <v>49.144182999999998</v>
      </c>
      <c r="D89" s="33">
        <v>2.3745009599999998</v>
      </c>
      <c r="E89" s="35">
        <f t="shared" si="11"/>
        <v>4.8317029911759846E-2</v>
      </c>
      <c r="F89" s="68">
        <v>38.434399999999997</v>
      </c>
      <c r="G89" s="69">
        <v>38.434399999999997</v>
      </c>
      <c r="H89" s="69">
        <v>2.7409576900000001</v>
      </c>
      <c r="I89" s="70">
        <f>H89/G89</f>
        <v>7.131521995920323E-2</v>
      </c>
    </row>
    <row r="90" spans="1:9" x14ac:dyDescent="0.25">
      <c r="A90" s="50" t="s">
        <v>26</v>
      </c>
      <c r="B90" s="1">
        <v>0.99158000000000002</v>
      </c>
      <c r="C90" s="4">
        <v>0.99158000000000002</v>
      </c>
      <c r="D90" s="4">
        <v>3.6118499999999998E-2</v>
      </c>
      <c r="E90" s="35">
        <f t="shared" si="11"/>
        <v>3.6425200185562431E-2</v>
      </c>
      <c r="F90" s="39" t="s">
        <v>16</v>
      </c>
      <c r="G90" s="40" t="s">
        <v>16</v>
      </c>
      <c r="H90" s="40" t="s">
        <v>16</v>
      </c>
      <c r="I90" s="9" t="s">
        <v>16</v>
      </c>
    </row>
    <row r="91" spans="1:9" x14ac:dyDescent="0.25">
      <c r="A91" s="50" t="s">
        <v>87</v>
      </c>
      <c r="B91" s="1">
        <v>40.719161999999997</v>
      </c>
      <c r="C91" s="4">
        <v>40.719161999999997</v>
      </c>
      <c r="D91" s="4">
        <v>2.30408444</v>
      </c>
      <c r="E91" s="35">
        <f t="shared" si="11"/>
        <v>5.6584770580494763E-2</v>
      </c>
      <c r="F91" s="22">
        <v>18.18</v>
      </c>
      <c r="G91" s="23">
        <v>18.18</v>
      </c>
      <c r="H91" s="23">
        <v>1.2192613999999999</v>
      </c>
      <c r="I91" s="9">
        <f t="shared" ref="I91:I94" si="13">H91/G91</f>
        <v>6.7066083608360832E-2</v>
      </c>
    </row>
    <row r="92" spans="1:9" x14ac:dyDescent="0.25">
      <c r="A92" s="50" t="s">
        <v>27</v>
      </c>
      <c r="B92" s="1">
        <v>145.59217200000001</v>
      </c>
      <c r="C92" s="4">
        <v>145.59217200000001</v>
      </c>
      <c r="D92" s="4">
        <v>3.9018636800000004</v>
      </c>
      <c r="E92" s="35">
        <f t="shared" si="11"/>
        <v>2.6799955151434931E-2</v>
      </c>
      <c r="F92" s="22">
        <v>172.20079999999999</v>
      </c>
      <c r="G92" s="23">
        <v>172.20079999999999</v>
      </c>
      <c r="H92" s="23">
        <v>1.2261288799999999</v>
      </c>
      <c r="I92" s="9">
        <f t="shared" si="13"/>
        <v>7.1203436917830808E-3</v>
      </c>
    </row>
    <row r="93" spans="1:9" x14ac:dyDescent="0.25">
      <c r="A93" s="50" t="s">
        <v>88</v>
      </c>
      <c r="B93" s="1">
        <v>7.6831469999999999</v>
      </c>
      <c r="C93" s="4">
        <v>7.6831469999999999</v>
      </c>
      <c r="D93" s="4">
        <v>0.35708907000000001</v>
      </c>
      <c r="E93" s="35">
        <f t="shared" si="11"/>
        <v>4.6476928008796395E-2</v>
      </c>
      <c r="F93" s="22">
        <v>61.020299999999999</v>
      </c>
      <c r="G93" s="23">
        <v>61.020299999999999</v>
      </c>
      <c r="H93" s="23">
        <v>17.552598109999998</v>
      </c>
      <c r="I93" s="9">
        <f t="shared" si="13"/>
        <v>0.2876517832590138</v>
      </c>
    </row>
    <row r="94" spans="1:9" x14ac:dyDescent="0.25">
      <c r="A94" s="50" t="s">
        <v>89</v>
      </c>
      <c r="B94" s="16">
        <v>1.361148</v>
      </c>
      <c r="C94" s="17">
        <v>1.361148</v>
      </c>
      <c r="D94" s="17">
        <v>5.2285289999999998E-2</v>
      </c>
      <c r="E94" s="35">
        <f t="shared" si="11"/>
        <v>3.8412641388004827E-2</v>
      </c>
      <c r="F94" s="16">
        <v>0.2394</v>
      </c>
      <c r="G94" s="17">
        <v>0.2394</v>
      </c>
      <c r="H94" s="17">
        <v>0</v>
      </c>
      <c r="I94" s="9">
        <f t="shared" si="13"/>
        <v>0</v>
      </c>
    </row>
    <row r="95" spans="1:9" x14ac:dyDescent="0.25">
      <c r="A95" s="50" t="s">
        <v>99</v>
      </c>
      <c r="B95" s="16">
        <v>2.9946999999999999</v>
      </c>
      <c r="C95" s="17">
        <v>2.9946999999999999</v>
      </c>
      <c r="D95" s="17">
        <v>0.13074680999999999</v>
      </c>
      <c r="E95" s="35">
        <f t="shared" si="11"/>
        <v>4.365940160951013E-2</v>
      </c>
      <c r="F95" s="45" t="s">
        <v>16</v>
      </c>
      <c r="G95" s="46" t="s">
        <v>16</v>
      </c>
      <c r="H95" s="46" t="s">
        <v>16</v>
      </c>
      <c r="I95" s="9" t="s">
        <v>16</v>
      </c>
    </row>
    <row r="96" spans="1:9" x14ac:dyDescent="0.25">
      <c r="A96" s="50" t="s">
        <v>100</v>
      </c>
      <c r="B96" s="16">
        <v>122.1542</v>
      </c>
      <c r="C96" s="17">
        <v>122.1542</v>
      </c>
      <c r="D96" s="17">
        <v>4.0544775299999998</v>
      </c>
      <c r="E96" s="35">
        <f t="shared" si="11"/>
        <v>3.319147053478308E-2</v>
      </c>
      <c r="F96" s="82">
        <v>180.47976800000001</v>
      </c>
      <c r="G96" s="83">
        <v>180.47976800000001</v>
      </c>
      <c r="H96" s="83">
        <v>0.15990768999999999</v>
      </c>
      <c r="I96" s="9">
        <f t="shared" ref="I96:I103" si="14">H96/G96</f>
        <v>8.8601449221721064E-4</v>
      </c>
    </row>
    <row r="97" spans="1:9" x14ac:dyDescent="0.25">
      <c r="A97" s="50" t="s">
        <v>90</v>
      </c>
      <c r="B97" s="1">
        <v>9.6793960000000006</v>
      </c>
      <c r="C97" s="4">
        <v>9.6793960000000006</v>
      </c>
      <c r="D97" s="4">
        <v>0.43310516999999998</v>
      </c>
      <c r="E97" s="35">
        <f t="shared" si="11"/>
        <v>4.4745061572023702E-2</v>
      </c>
      <c r="F97" s="22">
        <v>6.8538839999999999</v>
      </c>
      <c r="G97" s="23">
        <v>6.8538839999999999</v>
      </c>
      <c r="H97" s="23">
        <v>8.0250000000000002E-2</v>
      </c>
      <c r="I97" s="9">
        <f t="shared" si="14"/>
        <v>1.1708689554710877E-2</v>
      </c>
    </row>
    <row r="98" spans="1:9" x14ac:dyDescent="0.25">
      <c r="A98" s="50" t="s">
        <v>106</v>
      </c>
      <c r="B98" s="1">
        <v>62.078699999999998</v>
      </c>
      <c r="C98" s="4">
        <v>62.078699999999998</v>
      </c>
      <c r="D98" s="4">
        <v>2.0542511399999999</v>
      </c>
      <c r="E98" s="35">
        <f t="shared" si="11"/>
        <v>3.3091078582508975E-2</v>
      </c>
      <c r="F98" s="22">
        <v>563.88599999999997</v>
      </c>
      <c r="G98" s="23">
        <v>563.88599999999997</v>
      </c>
      <c r="H98" s="23">
        <v>0.22893307000000002</v>
      </c>
      <c r="I98" s="9">
        <f t="shared" si="14"/>
        <v>4.0599176074596646E-4</v>
      </c>
    </row>
    <row r="99" spans="1:9" x14ac:dyDescent="0.25">
      <c r="A99" s="50" t="s">
        <v>35</v>
      </c>
      <c r="B99" s="1">
        <v>119.775536</v>
      </c>
      <c r="C99" s="4">
        <v>119.775536</v>
      </c>
      <c r="D99" s="4">
        <v>5.7960539200000003</v>
      </c>
      <c r="E99" s="35">
        <f t="shared" si="11"/>
        <v>4.8390966248733798E-2</v>
      </c>
      <c r="F99" s="22">
        <v>9.346819</v>
      </c>
      <c r="G99" s="23">
        <v>9.346819</v>
      </c>
      <c r="H99" s="23">
        <v>0.11071228</v>
      </c>
      <c r="I99" s="9">
        <f t="shared" si="14"/>
        <v>1.1844915366393635E-2</v>
      </c>
    </row>
    <row r="100" spans="1:9" x14ac:dyDescent="0.25">
      <c r="A100" s="50" t="s">
        <v>32</v>
      </c>
      <c r="B100" s="1">
        <v>100.73950000000001</v>
      </c>
      <c r="C100" s="4">
        <v>100.73950000000001</v>
      </c>
      <c r="D100" s="4">
        <v>2.3180591000000002</v>
      </c>
      <c r="E100" s="35">
        <f t="shared" si="11"/>
        <v>2.3010428878443907E-2</v>
      </c>
      <c r="F100" s="22">
        <v>6.6818</v>
      </c>
      <c r="G100" s="23">
        <v>6.6818</v>
      </c>
      <c r="H100" s="23">
        <v>1.0097E-2</v>
      </c>
      <c r="I100" s="9">
        <f t="shared" si="14"/>
        <v>1.5111197581490017E-3</v>
      </c>
    </row>
    <row r="101" spans="1:9" x14ac:dyDescent="0.25">
      <c r="A101" s="50" t="s">
        <v>30</v>
      </c>
      <c r="B101" s="1">
        <v>24.508593000000001</v>
      </c>
      <c r="C101" s="4">
        <v>24.508593000000001</v>
      </c>
      <c r="D101" s="4">
        <v>0.28775676</v>
      </c>
      <c r="E101" s="35">
        <f t="shared" si="11"/>
        <v>1.1741055881910479E-2</v>
      </c>
      <c r="F101" s="22">
        <v>11.75526</v>
      </c>
      <c r="G101" s="23">
        <v>11.75526</v>
      </c>
      <c r="H101" s="23">
        <v>0</v>
      </c>
      <c r="I101" s="9">
        <f t="shared" si="14"/>
        <v>0</v>
      </c>
    </row>
    <row r="102" spans="1:9" x14ac:dyDescent="0.25">
      <c r="A102" s="50" t="s">
        <v>91</v>
      </c>
      <c r="B102" s="1">
        <v>5.1401110000000001</v>
      </c>
      <c r="C102" s="4">
        <v>5.1401110000000001</v>
      </c>
      <c r="D102" s="4">
        <v>0.22368666000000001</v>
      </c>
      <c r="E102" s="35">
        <f t="shared" si="11"/>
        <v>4.3517865664768722E-2</v>
      </c>
      <c r="F102" s="22">
        <v>4.3344529999999999</v>
      </c>
      <c r="G102" s="23">
        <v>4.3344529999999999</v>
      </c>
      <c r="H102" s="23">
        <v>0</v>
      </c>
      <c r="I102" s="9">
        <f t="shared" si="14"/>
        <v>0</v>
      </c>
    </row>
    <row r="103" spans="1:9" ht="15.75" thickBot="1" x14ac:dyDescent="0.3">
      <c r="A103" s="50" t="s">
        <v>92</v>
      </c>
      <c r="B103" s="28">
        <v>49.320732999999997</v>
      </c>
      <c r="C103" s="29">
        <v>49.320732999999997</v>
      </c>
      <c r="D103" s="29">
        <v>2.7057092200000001</v>
      </c>
      <c r="E103" s="36">
        <f t="shared" si="11"/>
        <v>5.4859468937738624E-2</v>
      </c>
      <c r="F103" s="76">
        <v>17.161000000000001</v>
      </c>
      <c r="G103" s="77">
        <v>17.161000000000001</v>
      </c>
      <c r="H103" s="77">
        <v>0</v>
      </c>
      <c r="I103" s="67">
        <f t="shared" si="14"/>
        <v>0</v>
      </c>
    </row>
    <row r="104" spans="1:9" ht="15.75" thickBot="1" x14ac:dyDescent="0.3">
      <c r="A104" s="18" t="s">
        <v>108</v>
      </c>
      <c r="B104" s="71">
        <f>SUM(B105:B112)</f>
        <v>1068.9871700000001</v>
      </c>
      <c r="C104" s="72">
        <f t="shared" ref="C104:D104" si="15">SUM(C105:C112)</f>
        <v>1068.9871700000001</v>
      </c>
      <c r="D104" s="72">
        <f t="shared" si="15"/>
        <v>3.8302043000000001</v>
      </c>
      <c r="E104" s="73">
        <f>D104/C104</f>
        <v>3.5830217681658422E-3</v>
      </c>
      <c r="F104" s="75">
        <f>SUM(F105:F112)</f>
        <v>1927.39651</v>
      </c>
      <c r="G104" s="74">
        <f t="shared" ref="G104:H104" si="16">SUM(G105:G112)</f>
        <v>1927.39651</v>
      </c>
      <c r="H104" s="74">
        <f t="shared" si="16"/>
        <v>3.2999024299999999</v>
      </c>
      <c r="I104" s="73">
        <f>H104/G104</f>
        <v>1.7121035619183517E-3</v>
      </c>
    </row>
    <row r="105" spans="1:9" x14ac:dyDescent="0.25">
      <c r="A105" s="50" t="s">
        <v>93</v>
      </c>
      <c r="B105" s="32">
        <v>23.249666999999999</v>
      </c>
      <c r="C105" s="33">
        <v>23.249666999999999</v>
      </c>
      <c r="D105" s="33">
        <v>0.99889679000000009</v>
      </c>
      <c r="E105" s="38">
        <f t="shared" ref="E105:E112" si="17">D105/C105</f>
        <v>4.2963918149881465E-2</v>
      </c>
      <c r="F105" s="78">
        <v>7.7005929999999996</v>
      </c>
      <c r="G105" s="79">
        <v>7.7005929999999996</v>
      </c>
      <c r="H105" s="79">
        <v>4.5115730000000007E-2</v>
      </c>
      <c r="I105" s="70">
        <f t="shared" ref="I105:I106" si="18">H105/G105</f>
        <v>5.8587345156405502E-3</v>
      </c>
    </row>
    <row r="106" spans="1:9" x14ac:dyDescent="0.25">
      <c r="A106" s="50" t="s">
        <v>37</v>
      </c>
      <c r="B106" s="1">
        <v>8.3779570000000003</v>
      </c>
      <c r="C106" s="4">
        <v>8.3779570000000003</v>
      </c>
      <c r="D106" s="4">
        <v>0.21338482</v>
      </c>
      <c r="E106" s="35">
        <f t="shared" si="17"/>
        <v>2.5469791740396854E-2</v>
      </c>
      <c r="F106" s="2">
        <v>1.405</v>
      </c>
      <c r="G106" s="3">
        <v>1.405</v>
      </c>
      <c r="H106" s="3">
        <v>0</v>
      </c>
      <c r="I106" s="9">
        <f t="shared" si="18"/>
        <v>0</v>
      </c>
    </row>
    <row r="107" spans="1:9" x14ac:dyDescent="0.25">
      <c r="A107" s="50" t="s">
        <v>94</v>
      </c>
      <c r="B107" s="1">
        <v>28.23216</v>
      </c>
      <c r="C107" s="4">
        <v>28.23216</v>
      </c>
      <c r="D107" s="4">
        <v>1.0352374900000001</v>
      </c>
      <c r="E107" s="35">
        <f t="shared" si="17"/>
        <v>3.6668731333344667E-2</v>
      </c>
      <c r="F107" s="2">
        <v>76.628013999999993</v>
      </c>
      <c r="G107" s="3">
        <v>76.628013999999993</v>
      </c>
      <c r="H107" s="3">
        <v>2.7738423800000001</v>
      </c>
      <c r="I107" s="9">
        <f>H107/G107</f>
        <v>3.6198802959972319E-2</v>
      </c>
    </row>
    <row r="108" spans="1:9" x14ac:dyDescent="0.25">
      <c r="A108" s="56" t="s">
        <v>95</v>
      </c>
      <c r="B108" s="1">
        <v>10.706635</v>
      </c>
      <c r="C108" s="4">
        <v>10.706635</v>
      </c>
      <c r="D108" s="4">
        <v>0.46474257000000002</v>
      </c>
      <c r="E108" s="35">
        <f t="shared" si="17"/>
        <v>4.3406968669427885E-2</v>
      </c>
      <c r="F108" s="2">
        <v>4.7192999999999996</v>
      </c>
      <c r="G108" s="3">
        <v>4.7192999999999996</v>
      </c>
      <c r="H108" s="3">
        <v>4.3861999999999998E-3</v>
      </c>
      <c r="I108" s="9">
        <f>H108/G108</f>
        <v>9.2941749835780737E-4</v>
      </c>
    </row>
    <row r="109" spans="1:9" x14ac:dyDescent="0.25">
      <c r="A109" s="56" t="s">
        <v>101</v>
      </c>
      <c r="B109" s="1">
        <v>608.37710000000004</v>
      </c>
      <c r="C109" s="4">
        <v>608.37710000000004</v>
      </c>
      <c r="D109" s="4">
        <v>0.38645019000000003</v>
      </c>
      <c r="E109" s="35">
        <f t="shared" si="17"/>
        <v>6.3521488563589919E-4</v>
      </c>
      <c r="F109" s="2">
        <v>1291.3154</v>
      </c>
      <c r="G109" s="3">
        <v>1291.3154</v>
      </c>
      <c r="H109" s="3">
        <v>0.28891572999999998</v>
      </c>
      <c r="I109" s="9">
        <f t="shared" ref="I109:I110" si="19">H109/G109</f>
        <v>2.2373753925648219E-4</v>
      </c>
    </row>
    <row r="110" spans="1:9" x14ac:dyDescent="0.25">
      <c r="A110" s="56" t="s">
        <v>102</v>
      </c>
      <c r="B110" s="1">
        <v>370.10353500000002</v>
      </c>
      <c r="C110" s="4">
        <v>370.10353500000002</v>
      </c>
      <c r="D110" s="4">
        <v>0</v>
      </c>
      <c r="E110" s="35">
        <f t="shared" si="17"/>
        <v>0</v>
      </c>
      <c r="F110" s="2">
        <v>526.93190000000004</v>
      </c>
      <c r="G110" s="3">
        <v>526.93190000000004</v>
      </c>
      <c r="H110" s="3">
        <v>0</v>
      </c>
      <c r="I110" s="9">
        <f t="shared" si="19"/>
        <v>0</v>
      </c>
    </row>
    <row r="111" spans="1:9" x14ac:dyDescent="0.25">
      <c r="A111" s="57" t="s">
        <v>96</v>
      </c>
      <c r="B111" s="1">
        <v>14.148</v>
      </c>
      <c r="C111" s="4">
        <v>14.148</v>
      </c>
      <c r="D111" s="4">
        <v>0.28923315999999999</v>
      </c>
      <c r="E111" s="35">
        <f t="shared" si="17"/>
        <v>2.0443395532937517E-2</v>
      </c>
      <c r="F111" s="2">
        <v>0.12443899999999999</v>
      </c>
      <c r="G111" s="3">
        <v>0.12443899999999999</v>
      </c>
      <c r="H111" s="3">
        <v>0</v>
      </c>
      <c r="I111" s="9">
        <f>H111/G111</f>
        <v>0</v>
      </c>
    </row>
    <row r="112" spans="1:9" ht="15.75" thickBot="1" x14ac:dyDescent="0.3">
      <c r="A112" s="58" t="s">
        <v>97</v>
      </c>
      <c r="B112" s="30">
        <v>5.792116</v>
      </c>
      <c r="C112" s="31">
        <v>5.792116</v>
      </c>
      <c r="D112" s="31">
        <v>0.44225928000000003</v>
      </c>
      <c r="E112" s="37">
        <f t="shared" si="17"/>
        <v>7.6355390672424389E-2</v>
      </c>
      <c r="F112" s="24">
        <v>18.571864000000001</v>
      </c>
      <c r="G112" s="25">
        <v>18.571864000000001</v>
      </c>
      <c r="H112" s="25">
        <v>0.18764239000000002</v>
      </c>
      <c r="I112" s="15">
        <f t="shared" ref="I112" si="20">H112/G112</f>
        <v>1.0103584109812564E-2</v>
      </c>
    </row>
    <row r="113" spans="1:9" x14ac:dyDescent="0.25">
      <c r="A113" s="128" t="s">
        <v>40</v>
      </c>
      <c r="B113" s="128"/>
      <c r="C113" s="128"/>
      <c r="D113" s="128"/>
      <c r="E113" s="128"/>
      <c r="F113" s="128"/>
      <c r="G113" s="128"/>
      <c r="H113" s="128"/>
      <c r="I113" s="128"/>
    </row>
    <row r="114" spans="1:9" x14ac:dyDescent="0.25">
      <c r="A114" s="126" t="s">
        <v>41</v>
      </c>
      <c r="B114" s="127"/>
      <c r="C114" s="127"/>
      <c r="D114" s="127"/>
      <c r="E114" s="127"/>
      <c r="F114" s="127"/>
      <c r="G114" s="127"/>
      <c r="H114" s="127"/>
      <c r="I114" s="127"/>
    </row>
    <row r="115" spans="1:9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</row>
    <row r="116" spans="1:9" x14ac:dyDescent="0.25">
      <c r="A116" s="124" t="s">
        <v>0</v>
      </c>
      <c r="B116" s="124"/>
      <c r="C116" s="124"/>
      <c r="D116" s="124"/>
      <c r="E116" s="124"/>
      <c r="F116" s="124"/>
      <c r="G116" s="124"/>
      <c r="H116" s="124"/>
      <c r="I116" s="124"/>
    </row>
    <row r="117" spans="1:9" x14ac:dyDescent="0.25">
      <c r="A117" s="124" t="s">
        <v>1</v>
      </c>
      <c r="B117" s="124"/>
      <c r="C117" s="124"/>
      <c r="D117" s="124"/>
      <c r="E117" s="124"/>
      <c r="F117" s="124"/>
      <c r="G117" s="124"/>
      <c r="H117" s="124"/>
      <c r="I117" s="124"/>
    </row>
    <row r="118" spans="1:9" x14ac:dyDescent="0.25">
      <c r="A118" s="125" t="s">
        <v>39</v>
      </c>
      <c r="B118" s="125"/>
      <c r="C118" s="125"/>
      <c r="D118" s="125"/>
      <c r="E118" s="125"/>
      <c r="F118" s="125"/>
      <c r="G118" s="125"/>
      <c r="H118" s="125"/>
      <c r="I118" s="125"/>
    </row>
    <row r="119" spans="1:9" x14ac:dyDescent="0.25">
      <c r="A119" s="125" t="s">
        <v>103</v>
      </c>
      <c r="B119" s="125"/>
      <c r="C119" s="125"/>
      <c r="D119" s="125"/>
      <c r="E119" s="125"/>
      <c r="F119" s="125"/>
      <c r="G119" s="125"/>
      <c r="H119" s="125"/>
      <c r="I119" s="125"/>
    </row>
    <row r="120" spans="1:9" x14ac:dyDescent="0.25">
      <c r="A120" s="125" t="s">
        <v>119</v>
      </c>
      <c r="B120" s="125"/>
      <c r="C120" s="125"/>
      <c r="D120" s="125"/>
      <c r="E120" s="125"/>
      <c r="F120" s="125"/>
      <c r="G120" s="125"/>
      <c r="H120" s="125"/>
      <c r="I120" s="125"/>
    </row>
    <row r="121" spans="1:9" x14ac:dyDescent="0.25">
      <c r="A121" s="116" t="s">
        <v>2</v>
      </c>
      <c r="B121" s="116"/>
      <c r="C121" s="116"/>
      <c r="D121" s="116"/>
      <c r="E121" s="116"/>
      <c r="F121" s="116"/>
      <c r="G121" s="116"/>
      <c r="H121" s="116"/>
      <c r="I121" s="116"/>
    </row>
    <row r="122" spans="1:9" ht="7.5" customHeight="1" thickBot="1" x14ac:dyDescent="0.3">
      <c r="A122" s="123"/>
      <c r="B122" s="123"/>
      <c r="C122" s="123"/>
      <c r="D122" s="123"/>
      <c r="E122" s="123"/>
      <c r="F122" s="123"/>
      <c r="G122" s="123"/>
      <c r="H122" s="123"/>
      <c r="I122" s="123"/>
    </row>
    <row r="123" spans="1:9" x14ac:dyDescent="0.25">
      <c r="A123" s="117" t="s">
        <v>3</v>
      </c>
      <c r="B123" s="119" t="s">
        <v>4</v>
      </c>
      <c r="C123" s="120"/>
      <c r="D123" s="120"/>
      <c r="E123" s="121"/>
      <c r="F123" s="119" t="s">
        <v>5</v>
      </c>
      <c r="G123" s="120"/>
      <c r="H123" s="120"/>
      <c r="I123" s="122"/>
    </row>
    <row r="124" spans="1:9" ht="30.75" thickBot="1" x14ac:dyDescent="0.3">
      <c r="A124" s="118"/>
      <c r="B124" s="84" t="s">
        <v>6</v>
      </c>
      <c r="C124" s="85" t="s">
        <v>7</v>
      </c>
      <c r="D124" s="85" t="s">
        <v>8</v>
      </c>
      <c r="E124" s="86" t="s">
        <v>9</v>
      </c>
      <c r="F124" s="87" t="s">
        <v>6</v>
      </c>
      <c r="G124" s="85" t="s">
        <v>7</v>
      </c>
      <c r="H124" s="85" t="s">
        <v>8</v>
      </c>
      <c r="I124" s="88" t="s">
        <v>9</v>
      </c>
    </row>
    <row r="125" spans="1:9" ht="15.75" thickBot="1" x14ac:dyDescent="0.3">
      <c r="A125" s="43" t="s">
        <v>33</v>
      </c>
      <c r="B125" s="90">
        <f>B127+B158+B202+B219</f>
        <v>20398.888833999998</v>
      </c>
      <c r="C125" s="91">
        <f>C127+C158+C202+C219</f>
        <v>20360.719891999997</v>
      </c>
      <c r="D125" s="91">
        <f>D127+D158+D202+D219</f>
        <v>2975.59446458</v>
      </c>
      <c r="E125" s="92">
        <f>D125/C125</f>
        <v>0.14614387312253882</v>
      </c>
      <c r="F125" s="64">
        <f>F127+F158+F202+F219</f>
        <v>10291.506385999999</v>
      </c>
      <c r="G125" s="65">
        <f>G127+G158+G202+G219</f>
        <v>10323.060567999999</v>
      </c>
      <c r="H125" s="65">
        <f>H127+H158+H202+H219</f>
        <v>1025.1685623200001</v>
      </c>
      <c r="I125" s="66">
        <f>H125/G125</f>
        <v>9.9308587367769111E-2</v>
      </c>
    </row>
    <row r="126" spans="1:9" ht="15.75" thickBot="1" x14ac:dyDescent="0.3">
      <c r="A126" s="63" t="s">
        <v>10</v>
      </c>
      <c r="B126" s="95">
        <f>B127+B158+B202+B219-B203-B210-B211-B224-B225</f>
        <v>19019.881379999999</v>
      </c>
      <c r="C126" s="96">
        <f>C127+C158+C202+C219-C203-C210-C211-C224-C225</f>
        <v>18981.712437999999</v>
      </c>
      <c r="D126" s="96">
        <f>D127+D158+D202+D219-D203-D210-D211-D224-D225</f>
        <v>2718.6964408899998</v>
      </c>
      <c r="E126" s="42">
        <f>D126/C126</f>
        <v>0.14322714295509864</v>
      </c>
      <c r="F126" s="89">
        <f>F127+F158+F202+F219-F165-F203-F211-F224-F225</f>
        <v>6551.2933030000004</v>
      </c>
      <c r="G126" s="89">
        <f>G127+G158+G202+G219-G165-G203-G211-G224-G225</f>
        <v>6582.8474850000002</v>
      </c>
      <c r="H126" s="89">
        <f>H127+H158+H202+H219-H165-H203-H211-H224-H225</f>
        <v>663.68249943000012</v>
      </c>
      <c r="I126" s="19">
        <f>H126/G126</f>
        <v>0.10081997204740041</v>
      </c>
    </row>
    <row r="127" spans="1:9" ht="15.75" thickBot="1" x14ac:dyDescent="0.3">
      <c r="A127" s="44" t="s">
        <v>11</v>
      </c>
      <c r="B127" s="93">
        <f>SUM(B128:B157)</f>
        <v>12115.912067999998</v>
      </c>
      <c r="C127" s="41">
        <f>SUM(C128:C157)</f>
        <v>12076.795925999999</v>
      </c>
      <c r="D127" s="41">
        <f>SUM(D128:D157)</f>
        <v>1773.4495503800001</v>
      </c>
      <c r="E127" s="94">
        <f>D127/C127</f>
        <v>0.1468476871884504</v>
      </c>
      <c r="F127" s="7">
        <f>SUM(F128:F157)</f>
        <v>3764.6958290000007</v>
      </c>
      <c r="G127" s="8">
        <f>SUM(G128:G157)</f>
        <v>3796.1972110000002</v>
      </c>
      <c r="H127" s="8">
        <f>SUM(H128:H157)</f>
        <v>439.55922191000008</v>
      </c>
      <c r="I127" s="11">
        <f>H127/G127</f>
        <v>0.11578935378707859</v>
      </c>
    </row>
    <row r="128" spans="1:9" x14ac:dyDescent="0.25">
      <c r="A128" s="49" t="s">
        <v>12</v>
      </c>
      <c r="B128" s="26">
        <v>138.34462500000001</v>
      </c>
      <c r="C128" s="27">
        <v>159.32649000000001</v>
      </c>
      <c r="D128" s="27">
        <v>17.95233532</v>
      </c>
      <c r="E128" s="34">
        <f>D128/C128</f>
        <v>0.11267640001358216</v>
      </c>
      <c r="F128" s="20">
        <v>11.655374999999999</v>
      </c>
      <c r="G128" s="21">
        <v>5.0493750000000004</v>
      </c>
      <c r="H128" s="21">
        <v>0.48502341999999998</v>
      </c>
      <c r="I128" s="12">
        <f>H128/G128</f>
        <v>9.6056129719024622E-2</v>
      </c>
    </row>
    <row r="129" spans="1:9" x14ac:dyDescent="0.25">
      <c r="A129" s="50" t="s">
        <v>13</v>
      </c>
      <c r="B129" s="1">
        <v>123.698171</v>
      </c>
      <c r="C129" s="4">
        <v>123.698171</v>
      </c>
      <c r="D129" s="4">
        <v>18.41541127</v>
      </c>
      <c r="E129" s="35">
        <f>D129/C129</f>
        <v>0.1488737555383903</v>
      </c>
      <c r="F129" s="22">
        <v>1.915</v>
      </c>
      <c r="G129" s="23">
        <v>1.915</v>
      </c>
      <c r="H129" s="23">
        <v>1.2310209999999999E-2</v>
      </c>
      <c r="I129" s="9">
        <f>H129/G129</f>
        <v>6.428308093994777E-3</v>
      </c>
    </row>
    <row r="130" spans="1:9" x14ac:dyDescent="0.25">
      <c r="A130" s="50" t="s">
        <v>19</v>
      </c>
      <c r="B130" s="1">
        <v>146.54255499999999</v>
      </c>
      <c r="C130" s="4">
        <v>146.54255499999999</v>
      </c>
      <c r="D130" s="4">
        <v>19.538819119999999</v>
      </c>
      <c r="E130" s="35">
        <f t="shared" ref="E130:E152" si="21">D130/C130</f>
        <v>0.13333204897376055</v>
      </c>
      <c r="F130" s="22">
        <v>45.294116000000002</v>
      </c>
      <c r="G130" s="23">
        <v>45.294116000000002</v>
      </c>
      <c r="H130" s="23">
        <v>3.6890321899999998</v>
      </c>
      <c r="I130" s="9">
        <f t="shared" ref="I130:I142" si="22">H130/G130</f>
        <v>8.1446168195445062E-2</v>
      </c>
    </row>
    <row r="131" spans="1:9" x14ac:dyDescent="0.25">
      <c r="A131" s="50" t="s">
        <v>42</v>
      </c>
      <c r="B131" s="1">
        <v>68.008010999999996</v>
      </c>
      <c r="C131" s="4">
        <v>68.008010999999996</v>
      </c>
      <c r="D131" s="4">
        <v>12.253438060000001</v>
      </c>
      <c r="E131" s="35">
        <f t="shared" si="21"/>
        <v>0.18017639216062356</v>
      </c>
      <c r="F131" s="22">
        <v>3.2549999999999999</v>
      </c>
      <c r="G131" s="23">
        <v>3.2549999999999999</v>
      </c>
      <c r="H131" s="23">
        <v>1.2027947299999999</v>
      </c>
      <c r="I131" s="9">
        <f t="shared" si="22"/>
        <v>0.36952219047619045</v>
      </c>
    </row>
    <row r="132" spans="1:9" x14ac:dyDescent="0.25">
      <c r="A132" s="51" t="s">
        <v>43</v>
      </c>
      <c r="B132" s="1">
        <v>1915.7079530000001</v>
      </c>
      <c r="C132" s="4">
        <v>1915.7079530000001</v>
      </c>
      <c r="D132" s="4">
        <v>299.24301564999996</v>
      </c>
      <c r="E132" s="35">
        <f t="shared" si="21"/>
        <v>0.15620492423251947</v>
      </c>
      <c r="F132" s="22">
        <v>1638.273463</v>
      </c>
      <c r="G132" s="23">
        <v>1638.273463</v>
      </c>
      <c r="H132" s="23">
        <v>55.886230179999998</v>
      </c>
      <c r="I132" s="9">
        <f t="shared" si="22"/>
        <v>3.4112882520639348E-2</v>
      </c>
    </row>
    <row r="133" spans="1:9" x14ac:dyDescent="0.25">
      <c r="A133" s="52" t="s">
        <v>44</v>
      </c>
      <c r="B133" s="1">
        <v>27.702269000000001</v>
      </c>
      <c r="C133" s="4">
        <v>27.702269000000001</v>
      </c>
      <c r="D133" s="4">
        <v>2.75173559</v>
      </c>
      <c r="E133" s="35">
        <f t="shared" si="21"/>
        <v>9.9332498359610902E-2</v>
      </c>
      <c r="F133" s="22">
        <v>1.2581</v>
      </c>
      <c r="G133" s="23">
        <v>1.2581</v>
      </c>
      <c r="H133" s="23">
        <v>2.7886E-3</v>
      </c>
      <c r="I133" s="9">
        <f t="shared" si="22"/>
        <v>2.2165169700341784E-3</v>
      </c>
    </row>
    <row r="134" spans="1:9" x14ac:dyDescent="0.25">
      <c r="A134" s="52" t="s">
        <v>45</v>
      </c>
      <c r="B134" s="1">
        <v>30.403946000000001</v>
      </c>
      <c r="C134" s="4">
        <v>30.403946000000001</v>
      </c>
      <c r="D134" s="4">
        <v>4.2142194000000002</v>
      </c>
      <c r="E134" s="35">
        <f t="shared" si="21"/>
        <v>0.13860764652061941</v>
      </c>
      <c r="F134" s="22">
        <v>665.26155100000005</v>
      </c>
      <c r="G134" s="23">
        <v>665.26155100000005</v>
      </c>
      <c r="H134" s="23">
        <v>67.12746915000001</v>
      </c>
      <c r="I134" s="9">
        <f t="shared" si="22"/>
        <v>0.10090387615081035</v>
      </c>
    </row>
    <row r="135" spans="1:9" x14ac:dyDescent="0.25">
      <c r="A135" s="50" t="s">
        <v>46</v>
      </c>
      <c r="B135" s="1">
        <v>66.637037000000007</v>
      </c>
      <c r="C135" s="4">
        <v>66.637037000000007</v>
      </c>
      <c r="D135" s="4">
        <v>9.4983955800000004</v>
      </c>
      <c r="E135" s="35">
        <f t="shared" si="21"/>
        <v>0.14253928457233175</v>
      </c>
      <c r="F135" s="22">
        <v>127.50920000000001</v>
      </c>
      <c r="G135" s="23">
        <v>127.50920000000001</v>
      </c>
      <c r="H135" s="23">
        <v>16.443606970000001</v>
      </c>
      <c r="I135" s="9">
        <f t="shared" si="22"/>
        <v>0.12896016107073058</v>
      </c>
    </row>
    <row r="136" spans="1:9" x14ac:dyDescent="0.25">
      <c r="A136" s="52" t="s">
        <v>47</v>
      </c>
      <c r="B136" s="1">
        <v>1390.8270990000001</v>
      </c>
      <c r="C136" s="4">
        <v>1390.8270990000001</v>
      </c>
      <c r="D136" s="4">
        <v>207.30840184000002</v>
      </c>
      <c r="E136" s="35">
        <f t="shared" si="21"/>
        <v>0.14905404272684508</v>
      </c>
      <c r="F136" s="22">
        <v>506.46143699999999</v>
      </c>
      <c r="G136" s="23">
        <v>506.46143699999999</v>
      </c>
      <c r="H136" s="23">
        <v>131.11189153000001</v>
      </c>
      <c r="I136" s="9">
        <f t="shared" si="22"/>
        <v>0.25887833100706542</v>
      </c>
    </row>
    <row r="137" spans="1:9" x14ac:dyDescent="0.25">
      <c r="A137" s="53" t="s">
        <v>48</v>
      </c>
      <c r="B137" s="1">
        <v>36.089022</v>
      </c>
      <c r="C137" s="4">
        <v>36.089022</v>
      </c>
      <c r="D137" s="4">
        <v>4.2123594600000001</v>
      </c>
      <c r="E137" s="35">
        <f t="shared" si="21"/>
        <v>0.11672135254870582</v>
      </c>
      <c r="F137" s="22">
        <v>6.125</v>
      </c>
      <c r="G137" s="23">
        <v>6.125</v>
      </c>
      <c r="H137" s="23">
        <v>0.20243106</v>
      </c>
      <c r="I137" s="9">
        <f t="shared" si="22"/>
        <v>3.3049968979591837E-2</v>
      </c>
    </row>
    <row r="138" spans="1:9" x14ac:dyDescent="0.25">
      <c r="A138" s="53" t="s">
        <v>49</v>
      </c>
      <c r="B138" s="1">
        <v>14.442424000000001</v>
      </c>
      <c r="C138" s="4">
        <v>14.442424000000001</v>
      </c>
      <c r="D138" s="4">
        <v>1.8903621900000001</v>
      </c>
      <c r="E138" s="35">
        <f t="shared" si="21"/>
        <v>0.13088953696415503</v>
      </c>
      <c r="F138" s="22">
        <v>103.29583599999999</v>
      </c>
      <c r="G138" s="23">
        <v>117.76583599999999</v>
      </c>
      <c r="H138" s="23">
        <v>56.739189780000004</v>
      </c>
      <c r="I138" s="9">
        <f t="shared" si="22"/>
        <v>0.4817966883027095</v>
      </c>
    </row>
    <row r="139" spans="1:9" x14ac:dyDescent="0.25">
      <c r="A139" s="53" t="s">
        <v>50</v>
      </c>
      <c r="B139" s="1">
        <v>499.03449999999998</v>
      </c>
      <c r="C139" s="4">
        <v>499.03449999999998</v>
      </c>
      <c r="D139" s="4">
        <v>18.18551789</v>
      </c>
      <c r="E139" s="35">
        <f t="shared" si="21"/>
        <v>3.644140413137769E-2</v>
      </c>
      <c r="F139" s="22">
        <v>132.37989999999999</v>
      </c>
      <c r="G139" s="23">
        <v>132.37989999999999</v>
      </c>
      <c r="H139" s="23">
        <v>3.38328886</v>
      </c>
      <c r="I139" s="9">
        <f t="shared" si="22"/>
        <v>2.5557421179499305E-2</v>
      </c>
    </row>
    <row r="140" spans="1:9" x14ac:dyDescent="0.25">
      <c r="A140" s="53" t="s">
        <v>51</v>
      </c>
      <c r="B140" s="1">
        <v>107.804514</v>
      </c>
      <c r="C140" s="4">
        <v>107.804514</v>
      </c>
      <c r="D140" s="4">
        <v>26.804876800000002</v>
      </c>
      <c r="E140" s="35">
        <f t="shared" si="21"/>
        <v>0.24864336200244827</v>
      </c>
      <c r="F140" s="22">
        <v>24.289570000000001</v>
      </c>
      <c r="G140" s="23">
        <v>24.289570000000001</v>
      </c>
      <c r="H140" s="23">
        <v>0.16591157999999998</v>
      </c>
      <c r="I140" s="9">
        <f t="shared" si="22"/>
        <v>6.8305688408646171E-3</v>
      </c>
    </row>
    <row r="141" spans="1:9" x14ac:dyDescent="0.25">
      <c r="A141" s="53" t="s">
        <v>52</v>
      </c>
      <c r="B141" s="1">
        <v>900.29104099999995</v>
      </c>
      <c r="C141" s="4">
        <v>898.80515800000001</v>
      </c>
      <c r="D141" s="4">
        <v>145.31831711000001</v>
      </c>
      <c r="E141" s="35">
        <f t="shared" si="21"/>
        <v>0.1616794427764065</v>
      </c>
      <c r="F141" s="22">
        <v>45.817999999999998</v>
      </c>
      <c r="G141" s="23">
        <v>49.912897000000001</v>
      </c>
      <c r="H141" s="23">
        <v>28.067934430000001</v>
      </c>
      <c r="I141" s="9">
        <f t="shared" si="22"/>
        <v>0.56233831568622439</v>
      </c>
    </row>
    <row r="142" spans="1:9" x14ac:dyDescent="0.25">
      <c r="A142" s="53" t="s">
        <v>53</v>
      </c>
      <c r="B142" s="1">
        <v>30.231428000000001</v>
      </c>
      <c r="C142" s="4">
        <v>30.231428000000001</v>
      </c>
      <c r="D142" s="4">
        <v>3.5794898700000002</v>
      </c>
      <c r="E142" s="35">
        <f t="shared" si="21"/>
        <v>0.11840293716856511</v>
      </c>
      <c r="F142" s="22">
        <v>254.16719800000001</v>
      </c>
      <c r="G142" s="23">
        <v>254.16719800000001</v>
      </c>
      <c r="H142" s="23">
        <v>58.117605909999995</v>
      </c>
      <c r="I142" s="9">
        <f t="shared" si="22"/>
        <v>0.22865895507885323</v>
      </c>
    </row>
    <row r="143" spans="1:9" x14ac:dyDescent="0.25">
      <c r="A143" s="53" t="s">
        <v>22</v>
      </c>
      <c r="B143" s="1">
        <v>3.478507</v>
      </c>
      <c r="C143" s="4">
        <v>3.478507</v>
      </c>
      <c r="D143" s="4">
        <v>0.49030096999999995</v>
      </c>
      <c r="E143" s="35">
        <f t="shared" si="21"/>
        <v>0.14095155479060412</v>
      </c>
      <c r="F143" s="2" t="s">
        <v>16</v>
      </c>
      <c r="G143" s="3" t="s">
        <v>16</v>
      </c>
      <c r="H143" s="3" t="s">
        <v>16</v>
      </c>
      <c r="I143" s="9" t="s">
        <v>16</v>
      </c>
    </row>
    <row r="144" spans="1:9" x14ac:dyDescent="0.25">
      <c r="A144" s="50" t="s">
        <v>54</v>
      </c>
      <c r="B144" s="1">
        <v>43.159554</v>
      </c>
      <c r="C144" s="4">
        <v>43.159554</v>
      </c>
      <c r="D144" s="4">
        <v>6.4937220499999997</v>
      </c>
      <c r="E144" s="35">
        <f t="shared" si="21"/>
        <v>0.15045850682330961</v>
      </c>
      <c r="F144" s="22">
        <v>41.061008000000001</v>
      </c>
      <c r="G144" s="23">
        <v>60.161008000000002</v>
      </c>
      <c r="H144" s="23">
        <v>0.59696885999999993</v>
      </c>
      <c r="I144" s="9">
        <f t="shared" ref="I144:I150" si="23">H144/G144</f>
        <v>9.9228533537868892E-3</v>
      </c>
    </row>
    <row r="145" spans="1:9" x14ac:dyDescent="0.25">
      <c r="A145" s="50" t="s">
        <v>55</v>
      </c>
      <c r="B145" s="1">
        <v>30.941818999999999</v>
      </c>
      <c r="C145" s="4">
        <v>30.941818999999999</v>
      </c>
      <c r="D145" s="4">
        <v>4.8798591399999998</v>
      </c>
      <c r="E145" s="35">
        <f t="shared" si="21"/>
        <v>0.15771080362146775</v>
      </c>
      <c r="F145" s="22">
        <v>69.285537000000005</v>
      </c>
      <c r="G145" s="23">
        <v>69.285537000000005</v>
      </c>
      <c r="H145" s="23">
        <v>6.6809162000000004</v>
      </c>
      <c r="I145" s="9">
        <f t="shared" si="23"/>
        <v>9.642584137003947E-2</v>
      </c>
    </row>
    <row r="146" spans="1:9" x14ac:dyDescent="0.25">
      <c r="A146" s="50" t="s">
        <v>115</v>
      </c>
      <c r="B146" s="1">
        <v>8.8420830000000006</v>
      </c>
      <c r="C146" s="4">
        <v>8.8400859999999994</v>
      </c>
      <c r="D146" s="4">
        <v>0.60697135000000002</v>
      </c>
      <c r="E146" s="35">
        <f t="shared" si="21"/>
        <v>6.8661249449383191E-2</v>
      </c>
      <c r="F146" s="22">
        <v>2.9774790000000002</v>
      </c>
      <c r="G146" s="23">
        <v>2.979476</v>
      </c>
      <c r="H146" s="23">
        <v>3.4745839999999993E-2</v>
      </c>
      <c r="I146" s="9">
        <f t="shared" si="23"/>
        <v>1.1661728438154894E-2</v>
      </c>
    </row>
    <row r="147" spans="1:9" x14ac:dyDescent="0.25">
      <c r="A147" s="53" t="s">
        <v>17</v>
      </c>
      <c r="B147" s="1">
        <v>333.3304</v>
      </c>
      <c r="C147" s="4">
        <v>333.3304</v>
      </c>
      <c r="D147" s="4">
        <v>38.238978840000001</v>
      </c>
      <c r="E147" s="35">
        <f t="shared" si="21"/>
        <v>0.11471794603792514</v>
      </c>
      <c r="F147" s="22">
        <v>51.808999999999997</v>
      </c>
      <c r="G147" s="23">
        <v>51.808999999999997</v>
      </c>
      <c r="H147" s="23">
        <v>8.6877901699999995</v>
      </c>
      <c r="I147" s="9">
        <f t="shared" si="23"/>
        <v>0.16768882182632361</v>
      </c>
    </row>
    <row r="148" spans="1:9" x14ac:dyDescent="0.25">
      <c r="A148" s="53" t="s">
        <v>21</v>
      </c>
      <c r="B148" s="1">
        <v>260.791425</v>
      </c>
      <c r="C148" s="4">
        <v>260.35093699999999</v>
      </c>
      <c r="D148" s="4">
        <v>35.422816009999998</v>
      </c>
      <c r="E148" s="35">
        <f t="shared" si="21"/>
        <v>0.13605795476741456</v>
      </c>
      <c r="F148" s="2">
        <v>15.070793999999999</v>
      </c>
      <c r="G148" s="3">
        <v>15.511282</v>
      </c>
      <c r="H148" s="3">
        <v>0.18302693</v>
      </c>
      <c r="I148" s="9">
        <f t="shared" si="23"/>
        <v>1.1799600445662712E-2</v>
      </c>
    </row>
    <row r="149" spans="1:9" x14ac:dyDescent="0.25">
      <c r="A149" s="50" t="s">
        <v>20</v>
      </c>
      <c r="B149" s="1">
        <v>10.22246</v>
      </c>
      <c r="C149" s="4">
        <v>10.22246</v>
      </c>
      <c r="D149" s="4">
        <v>1.27850116</v>
      </c>
      <c r="E149" s="35">
        <f t="shared" si="21"/>
        <v>0.12506785646507787</v>
      </c>
      <c r="F149" s="22">
        <v>1.8916599999999999</v>
      </c>
      <c r="G149" s="23">
        <v>1.8916599999999999</v>
      </c>
      <c r="H149" s="23">
        <v>9.5668700000000016E-3</v>
      </c>
      <c r="I149" s="9">
        <f t="shared" si="23"/>
        <v>5.0573940348688463E-3</v>
      </c>
    </row>
    <row r="150" spans="1:9" x14ac:dyDescent="0.25">
      <c r="A150" s="53" t="s">
        <v>24</v>
      </c>
      <c r="B150" s="1">
        <v>222.52425199999999</v>
      </c>
      <c r="C150" s="4">
        <v>222.52425199999999</v>
      </c>
      <c r="D150" s="4">
        <v>43.048941749999997</v>
      </c>
      <c r="E150" s="35">
        <f t="shared" si="21"/>
        <v>0.19345730347629705</v>
      </c>
      <c r="F150" s="2">
        <v>12.084718000000001</v>
      </c>
      <c r="G150" s="3">
        <v>12.084718000000001</v>
      </c>
      <c r="H150" s="3">
        <v>0.49201965999999997</v>
      </c>
      <c r="I150" s="9">
        <f t="shared" si="23"/>
        <v>4.0714202846934444E-2</v>
      </c>
    </row>
    <row r="151" spans="1:9" x14ac:dyDescent="0.25">
      <c r="A151" s="53" t="s">
        <v>15</v>
      </c>
      <c r="B151" s="1">
        <v>16.945007</v>
      </c>
      <c r="C151" s="4">
        <v>16.945007</v>
      </c>
      <c r="D151" s="4">
        <v>1.8479370400000001</v>
      </c>
      <c r="E151" s="35">
        <f t="shared" si="21"/>
        <v>0.10905495878520441</v>
      </c>
      <c r="F151" s="39">
        <v>1</v>
      </c>
      <c r="G151" s="40">
        <v>1</v>
      </c>
      <c r="H151" s="40">
        <v>6.3224589999999997E-2</v>
      </c>
      <c r="I151" s="9" t="s">
        <v>16</v>
      </c>
    </row>
    <row r="152" spans="1:9" x14ac:dyDescent="0.25">
      <c r="A152" s="50" t="s">
        <v>56</v>
      </c>
      <c r="B152" s="1">
        <v>2.4702000000000002</v>
      </c>
      <c r="C152" s="4">
        <v>2.4702000000000002</v>
      </c>
      <c r="D152" s="4">
        <v>0</v>
      </c>
      <c r="E152" s="35">
        <f t="shared" si="21"/>
        <v>0</v>
      </c>
      <c r="F152" s="39" t="s">
        <v>16</v>
      </c>
      <c r="G152" s="40" t="s">
        <v>16</v>
      </c>
      <c r="H152" s="40" t="s">
        <v>16</v>
      </c>
      <c r="I152" s="9" t="s">
        <v>16</v>
      </c>
    </row>
    <row r="153" spans="1:9" x14ac:dyDescent="0.25">
      <c r="A153" s="50" t="s">
        <v>18</v>
      </c>
      <c r="B153" s="1">
        <v>39.091703000000003</v>
      </c>
      <c r="C153" s="4">
        <v>39.091703000000003</v>
      </c>
      <c r="D153" s="4">
        <v>6.7951724200000001</v>
      </c>
      <c r="E153" s="35">
        <f>D153/C153</f>
        <v>0.17382646184536907</v>
      </c>
      <c r="F153" s="39" t="s">
        <v>16</v>
      </c>
      <c r="G153" s="40" t="s">
        <v>16</v>
      </c>
      <c r="H153" s="40" t="s">
        <v>16</v>
      </c>
      <c r="I153" s="9" t="s">
        <v>16</v>
      </c>
    </row>
    <row r="154" spans="1:9" x14ac:dyDescent="0.25">
      <c r="A154" s="50" t="s">
        <v>23</v>
      </c>
      <c r="B154" s="1">
        <v>4.8281510000000001</v>
      </c>
      <c r="C154" s="4">
        <v>4.8281510000000001</v>
      </c>
      <c r="D154" s="4">
        <v>0.68703574999999995</v>
      </c>
      <c r="E154" s="35">
        <f t="shared" ref="E154:E156" si="24">D154/C154</f>
        <v>0.14229790037635523</v>
      </c>
      <c r="F154" s="39">
        <v>0.45500000000000002</v>
      </c>
      <c r="G154" s="40">
        <v>0.45500000000000002</v>
      </c>
      <c r="H154" s="40">
        <v>0</v>
      </c>
      <c r="I154" s="9">
        <f t="shared" ref="I154:I156" si="25">H154/G154</f>
        <v>0</v>
      </c>
    </row>
    <row r="155" spans="1:9" x14ac:dyDescent="0.25">
      <c r="A155" s="52" t="s">
        <v>14</v>
      </c>
      <c r="B155" s="1">
        <v>5.6229740000000001</v>
      </c>
      <c r="C155" s="4">
        <v>5.6229740000000001</v>
      </c>
      <c r="D155" s="4">
        <v>0.72032103000000003</v>
      </c>
      <c r="E155" s="35">
        <f t="shared" si="24"/>
        <v>0.12810321193019922</v>
      </c>
      <c r="F155" s="39">
        <v>1.382226</v>
      </c>
      <c r="G155" s="40">
        <v>1.382226</v>
      </c>
      <c r="H155" s="40">
        <v>0.13996907</v>
      </c>
      <c r="I155" s="9">
        <f t="shared" si="25"/>
        <v>0.10126351985854701</v>
      </c>
    </row>
    <row r="156" spans="1:9" x14ac:dyDescent="0.25">
      <c r="A156" s="52" t="s">
        <v>31</v>
      </c>
      <c r="B156" s="1">
        <v>7.296195</v>
      </c>
      <c r="C156" s="4">
        <v>7.296195</v>
      </c>
      <c r="D156" s="4">
        <v>0.91203838999999998</v>
      </c>
      <c r="E156" s="35">
        <f t="shared" si="24"/>
        <v>0.12500192086423129</v>
      </c>
      <c r="F156" s="39">
        <v>0.719661</v>
      </c>
      <c r="G156" s="40">
        <v>0.719661</v>
      </c>
      <c r="H156" s="40">
        <v>3.348512E-2</v>
      </c>
      <c r="I156" s="9">
        <f t="shared" si="25"/>
        <v>4.6529018523999495E-2</v>
      </c>
    </row>
    <row r="157" spans="1:9" ht="15.75" thickBot="1" x14ac:dyDescent="0.3">
      <c r="A157" s="54" t="s">
        <v>25</v>
      </c>
      <c r="B157" s="28">
        <v>5630.6027430000004</v>
      </c>
      <c r="C157" s="29">
        <v>5572.4331039999997</v>
      </c>
      <c r="D157" s="29">
        <v>840.86025933000008</v>
      </c>
      <c r="E157" s="36">
        <f>D157/C157</f>
        <v>0.15089642955541527</v>
      </c>
      <c r="F157" s="80" t="s">
        <v>16</v>
      </c>
      <c r="G157" s="81" t="s">
        <v>16</v>
      </c>
      <c r="H157" s="81" t="s">
        <v>16</v>
      </c>
      <c r="I157" s="67" t="s">
        <v>16</v>
      </c>
    </row>
    <row r="158" spans="1:9" ht="15.75" thickBot="1" x14ac:dyDescent="0.3">
      <c r="A158" s="59" t="s">
        <v>34</v>
      </c>
      <c r="B158" s="5">
        <f>SUM(B159:B201)</f>
        <v>6196.7288159999998</v>
      </c>
      <c r="C158" s="6">
        <f>SUM(C159:C201)</f>
        <v>6196.6760159999994</v>
      </c>
      <c r="D158" s="6">
        <f>SUM(D159:D201)</f>
        <v>865.85899971999993</v>
      </c>
      <c r="E158" s="11">
        <f>D158/C158</f>
        <v>0.13972959010352107</v>
      </c>
      <c r="F158" s="7">
        <f>SUM(F159:F201)</f>
        <v>3460.0568169999983</v>
      </c>
      <c r="G158" s="8">
        <f>SUM(G159:G201)</f>
        <v>3460.1096169999983</v>
      </c>
      <c r="H158" s="8">
        <f>SUM(H159:H201)</f>
        <v>167.12873967000002</v>
      </c>
      <c r="I158" s="11">
        <f>H158/G158</f>
        <v>4.8301573698380347E-2</v>
      </c>
    </row>
    <row r="159" spans="1:9" x14ac:dyDescent="0.25">
      <c r="A159" s="60" t="s">
        <v>57</v>
      </c>
      <c r="B159" s="26">
        <v>6.4955579999999999</v>
      </c>
      <c r="C159" s="27">
        <v>6.4955579999999999</v>
      </c>
      <c r="D159" s="27">
        <v>0.6628450600000001</v>
      </c>
      <c r="E159" s="12">
        <f>D159/C159</f>
        <v>0.10204589967482396</v>
      </c>
      <c r="F159" s="106">
        <v>4.7171000000000003</v>
      </c>
      <c r="G159" s="21">
        <v>4.7171000000000003</v>
      </c>
      <c r="H159" s="21">
        <v>1.738E-3</v>
      </c>
      <c r="I159" s="12">
        <f>H159/G159</f>
        <v>3.6844671514277836E-4</v>
      </c>
    </row>
    <row r="160" spans="1:9" x14ac:dyDescent="0.25">
      <c r="A160" s="61" t="s">
        <v>58</v>
      </c>
      <c r="B160" s="1">
        <v>56.031345999999999</v>
      </c>
      <c r="C160" s="4">
        <v>56.031345999999999</v>
      </c>
      <c r="D160" s="4">
        <v>4.4612819699999999</v>
      </c>
      <c r="E160" s="9">
        <f>D160/C160</f>
        <v>7.962118150793665E-2</v>
      </c>
      <c r="F160" s="107">
        <v>21.538133999999999</v>
      </c>
      <c r="G160" s="23">
        <v>21.538133999999999</v>
      </c>
      <c r="H160" s="23">
        <v>1.58207243</v>
      </c>
      <c r="I160" s="9">
        <f>H160/G160</f>
        <v>7.3454479854197216E-2</v>
      </c>
    </row>
    <row r="161" spans="1:9" x14ac:dyDescent="0.25">
      <c r="A161" s="61" t="s">
        <v>59</v>
      </c>
      <c r="B161" s="1">
        <v>23.7</v>
      </c>
      <c r="C161" s="4">
        <v>23.7</v>
      </c>
      <c r="D161" s="4">
        <v>3.4487656200000001</v>
      </c>
      <c r="E161" s="9">
        <f t="shared" ref="E161:E164" si="26">D161/C161</f>
        <v>0.14551753670886078</v>
      </c>
      <c r="F161" s="107">
        <v>3.3</v>
      </c>
      <c r="G161" s="23">
        <v>3.3</v>
      </c>
      <c r="H161" s="23">
        <v>0.94547068000000001</v>
      </c>
      <c r="I161" s="9">
        <f t="shared" ref="I161:I168" si="27">H161/G161</f>
        <v>0.28650626666666668</v>
      </c>
    </row>
    <row r="162" spans="1:9" x14ac:dyDescent="0.25">
      <c r="A162" s="61" t="s">
        <v>60</v>
      </c>
      <c r="B162" s="1">
        <v>14.7188</v>
      </c>
      <c r="C162" s="4">
        <v>14.7188</v>
      </c>
      <c r="D162" s="4">
        <v>0.99349720999999991</v>
      </c>
      <c r="E162" s="9">
        <f t="shared" si="26"/>
        <v>6.7498519580400568E-2</v>
      </c>
      <c r="F162" s="107">
        <v>3.5171000000000001</v>
      </c>
      <c r="G162" s="23">
        <v>3.5171000000000001</v>
      </c>
      <c r="H162" s="23">
        <v>5.5329550000000005E-2</v>
      </c>
      <c r="I162" s="9">
        <f t="shared" si="27"/>
        <v>1.5731582838133692E-2</v>
      </c>
    </row>
    <row r="163" spans="1:9" x14ac:dyDescent="0.25">
      <c r="A163" s="61" t="s">
        <v>61</v>
      </c>
      <c r="B163" s="1">
        <v>39.722000000000001</v>
      </c>
      <c r="C163" s="4">
        <v>39.669199999999996</v>
      </c>
      <c r="D163" s="4">
        <v>4.5540179099999998</v>
      </c>
      <c r="E163" s="9">
        <f t="shared" si="26"/>
        <v>0.114799842447037</v>
      </c>
      <c r="F163" s="107">
        <v>8.3818999999999999</v>
      </c>
      <c r="G163" s="23">
        <v>8.4346999999999994</v>
      </c>
      <c r="H163" s="23">
        <v>2.0125E-3</v>
      </c>
      <c r="I163" s="9">
        <f t="shared" si="27"/>
        <v>2.3859769760631677E-4</v>
      </c>
    </row>
    <row r="164" spans="1:9" x14ac:dyDescent="0.25">
      <c r="A164" s="61" t="s">
        <v>38</v>
      </c>
      <c r="B164" s="1">
        <v>4910.6621510000004</v>
      </c>
      <c r="C164" s="4">
        <v>4910.6621510000004</v>
      </c>
      <c r="D164" s="4">
        <v>718.96190174000003</v>
      </c>
      <c r="E164" s="9">
        <f t="shared" si="26"/>
        <v>0.14640834161103744</v>
      </c>
      <c r="F164" s="107">
        <v>374.82938000000001</v>
      </c>
      <c r="G164" s="23">
        <v>374.82938000000001</v>
      </c>
      <c r="H164" s="23">
        <v>89.941438020000007</v>
      </c>
      <c r="I164" s="9">
        <f t="shared" si="27"/>
        <v>0.23995301014024034</v>
      </c>
    </row>
    <row r="165" spans="1:9" x14ac:dyDescent="0.25">
      <c r="A165" s="61" t="s">
        <v>114</v>
      </c>
      <c r="B165" s="2" t="s">
        <v>16</v>
      </c>
      <c r="C165" s="3" t="s">
        <v>16</v>
      </c>
      <c r="D165" s="3" t="s">
        <v>16</v>
      </c>
      <c r="E165" s="9" t="s">
        <v>16</v>
      </c>
      <c r="F165" s="107">
        <v>1692.702669</v>
      </c>
      <c r="G165" s="23">
        <v>1692.702669</v>
      </c>
      <c r="H165" s="23">
        <v>1.1797942100000001</v>
      </c>
      <c r="I165" s="9">
        <f t="shared" si="27"/>
        <v>6.9698845024979399E-4</v>
      </c>
    </row>
    <row r="166" spans="1:9" x14ac:dyDescent="0.25">
      <c r="A166" s="61" t="s">
        <v>62</v>
      </c>
      <c r="B166" s="1">
        <v>19.083057</v>
      </c>
      <c r="C166" s="4">
        <v>19.083057</v>
      </c>
      <c r="D166" s="4">
        <v>1.8989510900000002</v>
      </c>
      <c r="E166" s="9">
        <f t="shared" ref="E166:E201" si="28">D166/C166</f>
        <v>9.9509794997730189E-2</v>
      </c>
      <c r="F166" s="107">
        <v>13.126018</v>
      </c>
      <c r="G166" s="23">
        <v>13.126018</v>
      </c>
      <c r="H166" s="23">
        <v>0.29372731000000002</v>
      </c>
      <c r="I166" s="9">
        <f t="shared" si="27"/>
        <v>2.2377487978456224E-2</v>
      </c>
    </row>
    <row r="167" spans="1:9" ht="15" customHeight="1" x14ac:dyDescent="0.25">
      <c r="A167" s="61" t="s">
        <v>105</v>
      </c>
      <c r="B167" s="2">
        <v>7.9725999999999999</v>
      </c>
      <c r="C167" s="4">
        <v>7.9725999999999999</v>
      </c>
      <c r="D167" s="4">
        <v>0.91228012000000003</v>
      </c>
      <c r="E167" s="9">
        <f t="shared" si="28"/>
        <v>0.1144269272257482</v>
      </c>
      <c r="F167" s="108">
        <v>2.9756999999999998</v>
      </c>
      <c r="G167" s="40">
        <v>2.9756999999999998</v>
      </c>
      <c r="H167" s="40">
        <v>0</v>
      </c>
      <c r="I167" s="9">
        <f t="shared" si="27"/>
        <v>0</v>
      </c>
    </row>
    <row r="168" spans="1:9" x14ac:dyDescent="0.25">
      <c r="A168" s="61" t="s">
        <v>63</v>
      </c>
      <c r="B168" s="1">
        <v>9.3352000000000004</v>
      </c>
      <c r="C168" s="4">
        <v>9.3352000000000004</v>
      </c>
      <c r="D168" s="4">
        <v>0.82108848000000001</v>
      </c>
      <c r="E168" s="9">
        <f t="shared" si="28"/>
        <v>8.7956174479389831E-2</v>
      </c>
      <c r="F168" s="107">
        <v>0.2145</v>
      </c>
      <c r="G168" s="23">
        <v>0.2145</v>
      </c>
      <c r="H168" s="23">
        <v>0</v>
      </c>
      <c r="I168" s="9">
        <f t="shared" si="27"/>
        <v>0</v>
      </c>
    </row>
    <row r="169" spans="1:9" x14ac:dyDescent="0.25">
      <c r="A169" s="61" t="s">
        <v>64</v>
      </c>
      <c r="B169" s="1">
        <v>1.6757</v>
      </c>
      <c r="C169" s="4">
        <v>1.6757</v>
      </c>
      <c r="D169" s="4">
        <v>0.18700618999999999</v>
      </c>
      <c r="E169" s="9">
        <f t="shared" si="28"/>
        <v>0.11159884824252551</v>
      </c>
      <c r="F169" s="108" t="s">
        <v>16</v>
      </c>
      <c r="G169" s="40" t="s">
        <v>16</v>
      </c>
      <c r="H169" s="40" t="s">
        <v>16</v>
      </c>
      <c r="I169" s="9" t="s">
        <v>16</v>
      </c>
    </row>
    <row r="170" spans="1:9" x14ac:dyDescent="0.25">
      <c r="A170" s="61" t="s">
        <v>28</v>
      </c>
      <c r="B170" s="1">
        <v>19.2</v>
      </c>
      <c r="C170" s="4">
        <v>19.2</v>
      </c>
      <c r="D170" s="4">
        <v>1.95194457</v>
      </c>
      <c r="E170" s="9">
        <f t="shared" si="28"/>
        <v>0.1016637796875</v>
      </c>
      <c r="F170" s="107">
        <v>526.62674200000004</v>
      </c>
      <c r="G170" s="23">
        <v>526.62674200000004</v>
      </c>
      <c r="H170" s="23">
        <v>5.5150077400000006</v>
      </c>
      <c r="I170" s="9">
        <f t="shared" ref="I170:I200" si="29">H170/G170</f>
        <v>1.0472327552253319E-2</v>
      </c>
    </row>
    <row r="171" spans="1:9" x14ac:dyDescent="0.25">
      <c r="A171" s="61" t="s">
        <v>65</v>
      </c>
      <c r="B171" s="1">
        <v>6.7022719999999998</v>
      </c>
      <c r="C171" s="4">
        <v>6.7022719999999998</v>
      </c>
      <c r="D171" s="4">
        <v>0.86449377000000005</v>
      </c>
      <c r="E171" s="9">
        <f t="shared" si="28"/>
        <v>0.12898518144294951</v>
      </c>
      <c r="F171" s="107">
        <v>6.8536999999999999</v>
      </c>
      <c r="G171" s="23">
        <v>6.8536999999999999</v>
      </c>
      <c r="H171" s="23">
        <v>0.31236015</v>
      </c>
      <c r="I171" s="9">
        <f t="shared" si="29"/>
        <v>4.5575404526022441E-2</v>
      </c>
    </row>
    <row r="172" spans="1:9" x14ac:dyDescent="0.25">
      <c r="A172" s="61" t="s">
        <v>109</v>
      </c>
      <c r="B172" s="1">
        <v>13.949481</v>
      </c>
      <c r="C172" s="4">
        <v>13.949481</v>
      </c>
      <c r="D172" s="4">
        <v>2.1041985099999998</v>
      </c>
      <c r="E172" s="9">
        <f t="shared" si="28"/>
        <v>0.15084421492097089</v>
      </c>
      <c r="F172" s="107">
        <v>26.263635000000001</v>
      </c>
      <c r="G172" s="23">
        <v>26.263635000000001</v>
      </c>
      <c r="H172" s="23">
        <v>1.0836677299999999</v>
      </c>
      <c r="I172" s="9">
        <f t="shared" si="29"/>
        <v>4.1261147971329938E-2</v>
      </c>
    </row>
    <row r="173" spans="1:9" x14ac:dyDescent="0.25">
      <c r="A173" s="61" t="s">
        <v>110</v>
      </c>
      <c r="B173" s="1">
        <v>11.12649</v>
      </c>
      <c r="C173" s="4">
        <v>11.12649</v>
      </c>
      <c r="D173" s="4">
        <v>0.87361108999999992</v>
      </c>
      <c r="E173" s="9">
        <f t="shared" si="28"/>
        <v>7.8516323656427134E-2</v>
      </c>
      <c r="F173" s="107">
        <v>1.0297000000000001</v>
      </c>
      <c r="G173" s="23">
        <v>1.0297000000000001</v>
      </c>
      <c r="H173" s="23">
        <v>0</v>
      </c>
      <c r="I173" s="9">
        <f t="shared" si="29"/>
        <v>0</v>
      </c>
    </row>
    <row r="174" spans="1:9" x14ac:dyDescent="0.25">
      <c r="A174" s="61" t="s">
        <v>66</v>
      </c>
      <c r="B174" s="1">
        <v>4.5165350000000002</v>
      </c>
      <c r="C174" s="4">
        <v>4.5165350000000002</v>
      </c>
      <c r="D174" s="4">
        <v>0.56157304000000008</v>
      </c>
      <c r="E174" s="9">
        <f t="shared" si="28"/>
        <v>0.12433713897932819</v>
      </c>
      <c r="F174" s="47">
        <v>1.7702</v>
      </c>
      <c r="G174" s="3">
        <v>1.7702</v>
      </c>
      <c r="H174" s="3">
        <v>3.9996660000000003E-2</v>
      </c>
      <c r="I174" s="9">
        <f t="shared" si="29"/>
        <v>2.2594430007908714E-2</v>
      </c>
    </row>
    <row r="175" spans="1:9" x14ac:dyDescent="0.25">
      <c r="A175" s="61" t="s">
        <v>67</v>
      </c>
      <c r="B175" s="1">
        <v>2.1464729999999999</v>
      </c>
      <c r="C175" s="4">
        <v>2.1464729999999999</v>
      </c>
      <c r="D175" s="4">
        <v>0.25242905999999998</v>
      </c>
      <c r="E175" s="9">
        <f t="shared" si="28"/>
        <v>0.11760178674504641</v>
      </c>
      <c r="F175" s="107">
        <v>0.82584900000000006</v>
      </c>
      <c r="G175" s="23">
        <v>0.82584900000000006</v>
      </c>
      <c r="H175" s="23">
        <v>9.0699800000000001E-3</v>
      </c>
      <c r="I175" s="9">
        <f t="shared" si="29"/>
        <v>1.0982613044273226E-2</v>
      </c>
    </row>
    <row r="176" spans="1:9" x14ac:dyDescent="0.25">
      <c r="A176" s="61" t="s">
        <v>36</v>
      </c>
      <c r="B176" s="1">
        <v>3.9529969999999999</v>
      </c>
      <c r="C176" s="4">
        <v>3.9529969999999999</v>
      </c>
      <c r="D176" s="4">
        <v>0</v>
      </c>
      <c r="E176" s="9">
        <f t="shared" si="28"/>
        <v>0</v>
      </c>
      <c r="F176" s="108">
        <v>0.10730000000000001</v>
      </c>
      <c r="G176" s="40">
        <v>0.10730000000000001</v>
      </c>
      <c r="H176" s="40">
        <v>0</v>
      </c>
      <c r="I176" s="9">
        <f t="shared" si="29"/>
        <v>0</v>
      </c>
    </row>
    <row r="177" spans="1:9" ht="15.75" thickBot="1" x14ac:dyDescent="0.3">
      <c r="A177" s="62" t="s">
        <v>68</v>
      </c>
      <c r="B177" s="30">
        <v>17.805430000000001</v>
      </c>
      <c r="C177" s="31">
        <v>17.805430000000001</v>
      </c>
      <c r="D177" s="31">
        <v>2.8392472200000003</v>
      </c>
      <c r="E177" s="13">
        <f t="shared" si="28"/>
        <v>0.15945962664198507</v>
      </c>
      <c r="F177" s="115">
        <v>5.44</v>
      </c>
      <c r="G177" s="25">
        <v>5.44</v>
      </c>
      <c r="H177" s="25">
        <v>0.83152506000000004</v>
      </c>
      <c r="I177" s="13">
        <f t="shared" si="29"/>
        <v>0.1528538713235294</v>
      </c>
    </row>
    <row r="178" spans="1:9" x14ac:dyDescent="0.25">
      <c r="A178" s="60" t="s">
        <v>69</v>
      </c>
      <c r="B178" s="26">
        <v>9.4499999999999993</v>
      </c>
      <c r="C178" s="27">
        <v>9.4499999999999993</v>
      </c>
      <c r="D178" s="27">
        <v>1.36143368</v>
      </c>
      <c r="E178" s="12">
        <f t="shared" si="28"/>
        <v>0.14406705608465609</v>
      </c>
      <c r="F178" s="106">
        <v>55.811425</v>
      </c>
      <c r="G178" s="21">
        <v>55.811425</v>
      </c>
      <c r="H178" s="21">
        <v>1.7591633200000001</v>
      </c>
      <c r="I178" s="12">
        <f t="shared" si="29"/>
        <v>3.151977072794683E-2</v>
      </c>
    </row>
    <row r="179" spans="1:9" x14ac:dyDescent="0.25">
      <c r="A179" s="61" t="s">
        <v>70</v>
      </c>
      <c r="B179" s="1">
        <v>7.553229</v>
      </c>
      <c r="C179" s="4">
        <v>7.553229</v>
      </c>
      <c r="D179" s="4">
        <v>0.98971485999999997</v>
      </c>
      <c r="E179" s="9">
        <f t="shared" si="28"/>
        <v>0.13103202087478083</v>
      </c>
      <c r="F179" s="47">
        <v>3.3971070000000001</v>
      </c>
      <c r="G179" s="3">
        <v>3.3971070000000001</v>
      </c>
      <c r="H179" s="3">
        <v>0.39424335999999999</v>
      </c>
      <c r="I179" s="9">
        <f t="shared" si="29"/>
        <v>0.11605267658628356</v>
      </c>
    </row>
    <row r="180" spans="1:9" x14ac:dyDescent="0.25">
      <c r="A180" s="61" t="s">
        <v>71</v>
      </c>
      <c r="B180" s="1">
        <v>57.687970999999997</v>
      </c>
      <c r="C180" s="4">
        <v>57.687970999999997</v>
      </c>
      <c r="D180" s="4">
        <v>5.3491815599999999</v>
      </c>
      <c r="E180" s="9">
        <f t="shared" si="28"/>
        <v>9.2726117200412544E-2</v>
      </c>
      <c r="F180" s="107">
        <v>152.560934</v>
      </c>
      <c r="G180" s="23">
        <v>152.560934</v>
      </c>
      <c r="H180" s="23">
        <v>48.901442439999997</v>
      </c>
      <c r="I180" s="9">
        <f t="shared" si="29"/>
        <v>0.32053712020404906</v>
      </c>
    </row>
    <row r="181" spans="1:9" x14ac:dyDescent="0.25">
      <c r="A181" s="61" t="s">
        <v>104</v>
      </c>
      <c r="B181" s="1">
        <v>23.156248999999999</v>
      </c>
      <c r="C181" s="4">
        <v>23.156248999999999</v>
      </c>
      <c r="D181" s="4">
        <v>2.0271555500000003</v>
      </c>
      <c r="E181" s="9">
        <f t="shared" si="28"/>
        <v>8.7542483672549923E-2</v>
      </c>
      <c r="F181" s="107">
        <v>116.985848</v>
      </c>
      <c r="G181" s="23">
        <v>116.985848</v>
      </c>
      <c r="H181" s="23">
        <v>1.5789416599999999</v>
      </c>
      <c r="I181" s="9">
        <f t="shared" si="29"/>
        <v>1.349686040656815E-2</v>
      </c>
    </row>
    <row r="182" spans="1:9" x14ac:dyDescent="0.25">
      <c r="A182" s="61" t="s">
        <v>72</v>
      </c>
      <c r="B182" s="1">
        <v>27.308866999999999</v>
      </c>
      <c r="C182" s="4">
        <v>27.308866999999999</v>
      </c>
      <c r="D182" s="4">
        <v>0.91289318000000008</v>
      </c>
      <c r="E182" s="9">
        <f t="shared" si="28"/>
        <v>3.3428453110119875E-2</v>
      </c>
      <c r="F182" s="47">
        <v>40.594548000000003</v>
      </c>
      <c r="G182" s="3">
        <v>40.594548000000003</v>
      </c>
      <c r="H182" s="3">
        <v>6.572161E-2</v>
      </c>
      <c r="I182" s="9">
        <f t="shared" si="29"/>
        <v>1.6189762723802219E-3</v>
      </c>
    </row>
    <row r="183" spans="1:9" x14ac:dyDescent="0.25">
      <c r="A183" s="61" t="s">
        <v>73</v>
      </c>
      <c r="B183" s="1">
        <v>70.5</v>
      </c>
      <c r="C183" s="4">
        <v>70.5</v>
      </c>
      <c r="D183" s="4">
        <v>10.225138789999999</v>
      </c>
      <c r="E183" s="9">
        <f t="shared" si="28"/>
        <v>0.14503742964539007</v>
      </c>
      <c r="F183" s="47">
        <v>3.1</v>
      </c>
      <c r="G183" s="3">
        <v>3.1</v>
      </c>
      <c r="H183" s="3">
        <v>0.13812301999999999</v>
      </c>
      <c r="I183" s="9">
        <f t="shared" si="29"/>
        <v>4.45558129032258E-2</v>
      </c>
    </row>
    <row r="184" spans="1:9" x14ac:dyDescent="0.25">
      <c r="A184" s="61" t="s">
        <v>74</v>
      </c>
      <c r="B184" s="1">
        <v>4.0870899999999999</v>
      </c>
      <c r="C184" s="4">
        <v>4.0870899999999999</v>
      </c>
      <c r="D184" s="4">
        <v>0.50945932999999999</v>
      </c>
      <c r="E184" s="9">
        <f t="shared" si="28"/>
        <v>0.12465087140239144</v>
      </c>
      <c r="F184" s="107">
        <v>3.4325000000000001</v>
      </c>
      <c r="G184" s="23">
        <v>3.4325000000000001</v>
      </c>
      <c r="H184" s="23">
        <v>0</v>
      </c>
      <c r="I184" s="9">
        <f t="shared" si="29"/>
        <v>0</v>
      </c>
    </row>
    <row r="185" spans="1:9" x14ac:dyDescent="0.25">
      <c r="A185" s="103" t="s">
        <v>75</v>
      </c>
      <c r="B185" s="1">
        <v>15.489632</v>
      </c>
      <c r="C185" s="4">
        <v>15.489632</v>
      </c>
      <c r="D185" s="4">
        <v>1.69208844</v>
      </c>
      <c r="E185" s="9">
        <f t="shared" si="28"/>
        <v>0.10924006716234447</v>
      </c>
      <c r="F185" s="107">
        <v>0.403368</v>
      </c>
      <c r="G185" s="23">
        <v>0.403368</v>
      </c>
      <c r="H185" s="23">
        <v>4.6127700000000004E-3</v>
      </c>
      <c r="I185" s="9">
        <f t="shared" si="29"/>
        <v>1.143563693699054E-2</v>
      </c>
    </row>
    <row r="186" spans="1:9" x14ac:dyDescent="0.25">
      <c r="A186" s="61" t="s">
        <v>76</v>
      </c>
      <c r="B186" s="1">
        <v>9.735849</v>
      </c>
      <c r="C186" s="4">
        <v>9.735849</v>
      </c>
      <c r="D186" s="4">
        <v>1.0439215900000001</v>
      </c>
      <c r="E186" s="9">
        <f t="shared" si="28"/>
        <v>0.1072245050226231</v>
      </c>
      <c r="F186" s="47">
        <v>29.236284999999999</v>
      </c>
      <c r="G186" s="3">
        <v>29.236284999999999</v>
      </c>
      <c r="H186" s="3">
        <v>6.0717493300000003</v>
      </c>
      <c r="I186" s="9">
        <f t="shared" si="29"/>
        <v>0.2076785518406323</v>
      </c>
    </row>
    <row r="187" spans="1:9" x14ac:dyDescent="0.25">
      <c r="A187" s="104" t="s">
        <v>77</v>
      </c>
      <c r="B187" s="1">
        <v>5.41629</v>
      </c>
      <c r="C187" s="4">
        <v>5.41629</v>
      </c>
      <c r="D187" s="4">
        <v>0.37114008000000004</v>
      </c>
      <c r="E187" s="9">
        <f t="shared" si="28"/>
        <v>6.852293359476691E-2</v>
      </c>
      <c r="F187" s="107">
        <v>30.7182</v>
      </c>
      <c r="G187" s="23">
        <v>30.7182</v>
      </c>
      <c r="H187" s="23">
        <v>6.5362000000000003E-2</v>
      </c>
      <c r="I187" s="9">
        <f t="shared" si="29"/>
        <v>2.1277939462598723E-3</v>
      </c>
    </row>
    <row r="188" spans="1:9" x14ac:dyDescent="0.25">
      <c r="A188" s="104" t="s">
        <v>111</v>
      </c>
      <c r="B188" s="1">
        <v>44.825920000000004</v>
      </c>
      <c r="C188" s="4">
        <v>44.825920000000004</v>
      </c>
      <c r="D188" s="4">
        <v>6.5579579500000005</v>
      </c>
      <c r="E188" s="9">
        <f t="shared" si="28"/>
        <v>0.14629834591236499</v>
      </c>
      <c r="F188" s="107">
        <v>137.56</v>
      </c>
      <c r="G188" s="23">
        <v>137.56</v>
      </c>
      <c r="H188" s="23">
        <v>0</v>
      </c>
      <c r="I188" s="9">
        <f t="shared" si="29"/>
        <v>0</v>
      </c>
    </row>
    <row r="189" spans="1:9" x14ac:dyDescent="0.25">
      <c r="A189" s="61" t="s">
        <v>78</v>
      </c>
      <c r="B189" s="1">
        <v>16.5185</v>
      </c>
      <c r="C189" s="4">
        <v>16.5185</v>
      </c>
      <c r="D189" s="4">
        <v>3.1463445099999996</v>
      </c>
      <c r="E189" s="9">
        <f t="shared" si="28"/>
        <v>0.19047398432061022</v>
      </c>
      <c r="F189" s="107">
        <v>7.6814999999999998</v>
      </c>
      <c r="G189" s="23">
        <v>7.6814999999999998</v>
      </c>
      <c r="H189" s="23">
        <v>4.0453176800000001</v>
      </c>
      <c r="I189" s="9">
        <f t="shared" si="29"/>
        <v>0.52663121525743672</v>
      </c>
    </row>
    <row r="190" spans="1:9" x14ac:dyDescent="0.25">
      <c r="A190" s="61" t="s">
        <v>79</v>
      </c>
      <c r="B190" s="1">
        <v>3.4237350000000002</v>
      </c>
      <c r="C190" s="4">
        <v>3.4237350000000002</v>
      </c>
      <c r="D190" s="4">
        <v>0.40692486999999999</v>
      </c>
      <c r="E190" s="9">
        <f t="shared" si="28"/>
        <v>0.11885407895178803</v>
      </c>
      <c r="F190" s="108">
        <v>0.60600100000000001</v>
      </c>
      <c r="G190" s="40">
        <v>0.60600100000000001</v>
      </c>
      <c r="H190" s="40">
        <v>1.43808E-3</v>
      </c>
      <c r="I190" s="9">
        <f t="shared" si="29"/>
        <v>2.3730653909812029E-3</v>
      </c>
    </row>
    <row r="191" spans="1:9" x14ac:dyDescent="0.25">
      <c r="A191" s="61" t="s">
        <v>80</v>
      </c>
      <c r="B191" s="1">
        <v>61.771307</v>
      </c>
      <c r="C191" s="4">
        <v>61.771307</v>
      </c>
      <c r="D191" s="4">
        <v>8.0005770100000007</v>
      </c>
      <c r="E191" s="9">
        <f t="shared" si="28"/>
        <v>0.12951930918346929</v>
      </c>
      <c r="F191" s="107">
        <v>20.782958000000001</v>
      </c>
      <c r="G191" s="23">
        <v>20.782958000000001</v>
      </c>
      <c r="H191" s="23">
        <v>0.46616173999999999</v>
      </c>
      <c r="I191" s="9">
        <f t="shared" si="29"/>
        <v>2.242999961795621E-2</v>
      </c>
    </row>
    <row r="192" spans="1:9" x14ac:dyDescent="0.25">
      <c r="A192" s="61" t="s">
        <v>112</v>
      </c>
      <c r="B192" s="2">
        <v>3.010891</v>
      </c>
      <c r="C192" s="3">
        <v>3.010891</v>
      </c>
      <c r="D192" s="3">
        <v>0.29962063999999999</v>
      </c>
      <c r="E192" s="9">
        <f t="shared" si="28"/>
        <v>9.9512283905329013E-2</v>
      </c>
      <c r="F192" s="108">
        <v>1.8417509999999999</v>
      </c>
      <c r="G192" s="40">
        <v>1.8417509999999999</v>
      </c>
      <c r="H192" s="40">
        <v>0.16029892000000001</v>
      </c>
      <c r="I192" s="9">
        <f t="shared" si="29"/>
        <v>8.7036152009690781E-2</v>
      </c>
    </row>
    <row r="193" spans="1:9" x14ac:dyDescent="0.25">
      <c r="A193" s="61" t="s">
        <v>113</v>
      </c>
      <c r="B193" s="2">
        <v>6.1529999999999996</v>
      </c>
      <c r="C193" s="3">
        <v>6.1529999999999996</v>
      </c>
      <c r="D193" s="3">
        <v>0.63528729000000006</v>
      </c>
      <c r="E193" s="9">
        <f t="shared" si="28"/>
        <v>0.10324838127742567</v>
      </c>
      <c r="F193" s="108">
        <v>0.64700000000000002</v>
      </c>
      <c r="G193" s="40">
        <v>0.64700000000000002</v>
      </c>
      <c r="H193" s="40">
        <v>4.425304E-2</v>
      </c>
      <c r="I193" s="9">
        <f t="shared" si="29"/>
        <v>6.8397279752704793E-2</v>
      </c>
    </row>
    <row r="194" spans="1:9" x14ac:dyDescent="0.25">
      <c r="A194" s="61" t="s">
        <v>81</v>
      </c>
      <c r="B194" s="1">
        <v>101.37085399999999</v>
      </c>
      <c r="C194" s="4">
        <v>101.37085399999999</v>
      </c>
      <c r="D194" s="4">
        <v>14.5268771</v>
      </c>
      <c r="E194" s="9">
        <f t="shared" si="28"/>
        <v>0.14330427856511893</v>
      </c>
      <c r="F194" s="107">
        <v>4.7051999999999996</v>
      </c>
      <c r="G194" s="23">
        <v>4.7051999999999996</v>
      </c>
      <c r="H194" s="23">
        <v>4.0129049999999999E-2</v>
      </c>
      <c r="I194" s="9">
        <f t="shared" si="29"/>
        <v>8.5286597806681977E-3</v>
      </c>
    </row>
    <row r="195" spans="1:9" x14ac:dyDescent="0.25">
      <c r="A195" s="61" t="s">
        <v>82</v>
      </c>
      <c r="B195" s="1">
        <v>319.78975500000001</v>
      </c>
      <c r="C195" s="4">
        <v>319.78975500000001</v>
      </c>
      <c r="D195" s="4">
        <v>42.559553139999998</v>
      </c>
      <c r="E195" s="9">
        <f t="shared" si="28"/>
        <v>0.13308604317233363</v>
      </c>
      <c r="F195" s="107">
        <v>63.794899999999998</v>
      </c>
      <c r="G195" s="23">
        <v>63.794899999999998</v>
      </c>
      <c r="H195" s="23">
        <v>0.23306191000000001</v>
      </c>
      <c r="I195" s="9">
        <f t="shared" si="29"/>
        <v>3.6533000286856788E-3</v>
      </c>
    </row>
    <row r="196" spans="1:9" x14ac:dyDescent="0.25">
      <c r="A196" s="61" t="s">
        <v>83</v>
      </c>
      <c r="B196" s="1">
        <v>15.673621000000001</v>
      </c>
      <c r="C196" s="4">
        <v>15.673621000000001</v>
      </c>
      <c r="D196" s="4">
        <v>1.5908064900000001</v>
      </c>
      <c r="E196" s="9">
        <f t="shared" si="28"/>
        <v>0.1014957864554719</v>
      </c>
      <c r="F196" s="107">
        <v>7.2</v>
      </c>
      <c r="G196" s="23">
        <v>7.2</v>
      </c>
      <c r="H196" s="23">
        <v>0.15071479000000002</v>
      </c>
      <c r="I196" s="9">
        <f t="shared" si="29"/>
        <v>2.0932609722222224E-2</v>
      </c>
    </row>
    <row r="197" spans="1:9" x14ac:dyDescent="0.25">
      <c r="A197" s="61" t="s">
        <v>84</v>
      </c>
      <c r="B197" s="1">
        <v>55.690725999999998</v>
      </c>
      <c r="C197" s="4">
        <v>55.690725999999998</v>
      </c>
      <c r="D197" s="4">
        <v>2.6573835200000002</v>
      </c>
      <c r="E197" s="9">
        <f t="shared" si="28"/>
        <v>4.7716805128379912E-2</v>
      </c>
      <c r="F197" s="107">
        <v>8.1892999999999994</v>
      </c>
      <c r="G197" s="23">
        <v>8.1892999999999994</v>
      </c>
      <c r="H197" s="23">
        <v>0.12653448</v>
      </c>
      <c r="I197" s="9">
        <f t="shared" si="29"/>
        <v>1.5451196072924427E-2</v>
      </c>
    </row>
    <row r="198" spans="1:9" x14ac:dyDescent="0.25">
      <c r="A198" s="61" t="s">
        <v>116</v>
      </c>
      <c r="B198" s="1">
        <v>2.818705</v>
      </c>
      <c r="C198" s="4">
        <v>2.818705</v>
      </c>
      <c r="D198" s="4">
        <v>0</v>
      </c>
      <c r="E198" s="9">
        <f t="shared" si="28"/>
        <v>0</v>
      </c>
      <c r="F198" s="107">
        <v>0.18</v>
      </c>
      <c r="G198" s="23">
        <v>0.18</v>
      </c>
      <c r="H198" s="23">
        <v>0</v>
      </c>
      <c r="I198" s="9">
        <f t="shared" si="29"/>
        <v>0</v>
      </c>
    </row>
    <row r="199" spans="1:9" x14ac:dyDescent="0.25">
      <c r="A199" s="61" t="s">
        <v>85</v>
      </c>
      <c r="B199" s="1">
        <v>158.64193299999999</v>
      </c>
      <c r="C199" s="4">
        <v>158.64193299999999</v>
      </c>
      <c r="D199" s="4">
        <v>14.577986689999999</v>
      </c>
      <c r="E199" s="9">
        <f t="shared" si="28"/>
        <v>9.1892391969278384E-2</v>
      </c>
      <c r="F199" s="107">
        <v>75.692165000000003</v>
      </c>
      <c r="G199" s="23">
        <v>75.692165000000003</v>
      </c>
      <c r="H199" s="23">
        <v>1.0882604499999999</v>
      </c>
      <c r="I199" s="9">
        <f t="shared" si="29"/>
        <v>1.4377451748143285E-2</v>
      </c>
    </row>
    <row r="200" spans="1:9" x14ac:dyDescent="0.25">
      <c r="A200" s="110" t="s">
        <v>29</v>
      </c>
      <c r="B200" s="111">
        <v>0.59079999999999999</v>
      </c>
      <c r="C200" s="112">
        <v>0.59079999999999999</v>
      </c>
      <c r="D200" s="112">
        <v>6.8420800000000004E-2</v>
      </c>
      <c r="E200" s="113">
        <f t="shared" si="28"/>
        <v>0.11581042654028437</v>
      </c>
      <c r="F200" s="114">
        <v>0.42899999999999999</v>
      </c>
      <c r="G200" s="112">
        <v>0.42899999999999999</v>
      </c>
      <c r="H200" s="112">
        <v>0</v>
      </c>
      <c r="I200" s="9">
        <f t="shared" si="29"/>
        <v>0</v>
      </c>
    </row>
    <row r="201" spans="1:9" ht="15.75" thickBot="1" x14ac:dyDescent="0.3">
      <c r="A201" s="62" t="s">
        <v>117</v>
      </c>
      <c r="B201" s="30">
        <v>7.2678019999999997</v>
      </c>
      <c r="C201" s="31">
        <v>7.2678019999999997</v>
      </c>
      <c r="D201" s="31">
        <v>0</v>
      </c>
      <c r="E201" s="13">
        <f t="shared" si="28"/>
        <v>0</v>
      </c>
      <c r="F201" s="109">
        <v>0.28720000000000001</v>
      </c>
      <c r="G201" s="105">
        <v>0.28720000000000001</v>
      </c>
      <c r="H201" s="105">
        <v>0</v>
      </c>
      <c r="I201" s="13">
        <f>H201/G201</f>
        <v>0</v>
      </c>
    </row>
    <row r="202" spans="1:9" ht="15.75" thickBot="1" x14ac:dyDescent="0.3">
      <c r="A202" s="97" t="s">
        <v>107</v>
      </c>
      <c r="B202" s="98">
        <f>SUM(B203:B218)</f>
        <v>1017.26078</v>
      </c>
      <c r="C202" s="99">
        <f t="shared" ref="C202:D202" si="30">SUM(C203:C218)</f>
        <v>1018.26078</v>
      </c>
      <c r="D202" s="99">
        <f t="shared" si="30"/>
        <v>93.660100060000005</v>
      </c>
      <c r="E202" s="100">
        <f>D202/C202</f>
        <v>9.1980465023900865E-2</v>
      </c>
      <c r="F202" s="101">
        <f>SUM(F203:F218)</f>
        <v>1139.3572300000001</v>
      </c>
      <c r="G202" s="102">
        <f t="shared" ref="G202:H202" si="31">SUM(G203:G218)</f>
        <v>1139.3572300000001</v>
      </c>
      <c r="H202" s="102">
        <f t="shared" si="31"/>
        <v>58.452939270000002</v>
      </c>
      <c r="I202" s="100">
        <f>H202/G202</f>
        <v>5.1303434718187553E-2</v>
      </c>
    </row>
    <row r="203" spans="1:9" x14ac:dyDescent="0.25">
      <c r="A203" s="55" t="s">
        <v>98</v>
      </c>
      <c r="B203" s="32">
        <v>275.37791900000002</v>
      </c>
      <c r="C203" s="33">
        <v>275.37791900000002</v>
      </c>
      <c r="D203" s="33">
        <v>10.07775299</v>
      </c>
      <c r="E203" s="38">
        <f t="shared" ref="E203:E218" si="32">D203/C203</f>
        <v>3.659608230970763E-2</v>
      </c>
      <c r="F203" s="68">
        <v>48.783346000000002</v>
      </c>
      <c r="G203" s="69">
        <v>48.783346000000002</v>
      </c>
      <c r="H203" s="69">
        <v>3.1247177700000002</v>
      </c>
      <c r="I203" s="70">
        <f t="shared" ref="I203" si="33">H203/G203</f>
        <v>6.4052961229842664E-2</v>
      </c>
    </row>
    <row r="204" spans="1:9" x14ac:dyDescent="0.25">
      <c r="A204" s="55" t="s">
        <v>86</v>
      </c>
      <c r="B204" s="32">
        <v>49.144182999999998</v>
      </c>
      <c r="C204" s="33">
        <v>49.144182999999998</v>
      </c>
      <c r="D204" s="33">
        <v>5.5189325499999997</v>
      </c>
      <c r="E204" s="35">
        <f t="shared" si="32"/>
        <v>0.1123008301918459</v>
      </c>
      <c r="F204" s="68">
        <v>38.434399999999997</v>
      </c>
      <c r="G204" s="69">
        <v>38.434399999999997</v>
      </c>
      <c r="H204" s="69">
        <v>8.1332848099999993</v>
      </c>
      <c r="I204" s="70">
        <f>H204/G204</f>
        <v>0.21161472040671897</v>
      </c>
    </row>
    <row r="205" spans="1:9" x14ac:dyDescent="0.25">
      <c r="A205" s="50" t="s">
        <v>26</v>
      </c>
      <c r="B205" s="1">
        <v>0.99158000000000002</v>
      </c>
      <c r="C205" s="4">
        <v>0.99158000000000002</v>
      </c>
      <c r="D205" s="4">
        <v>9.3880919999999993E-2</v>
      </c>
      <c r="E205" s="35">
        <f t="shared" si="32"/>
        <v>9.4678109683535364E-2</v>
      </c>
      <c r="F205" s="39" t="s">
        <v>16</v>
      </c>
      <c r="G205" s="40" t="s">
        <v>16</v>
      </c>
      <c r="H205" s="40" t="s">
        <v>16</v>
      </c>
      <c r="I205" s="9" t="s">
        <v>16</v>
      </c>
    </row>
    <row r="206" spans="1:9" x14ac:dyDescent="0.25">
      <c r="A206" s="50" t="s">
        <v>87</v>
      </c>
      <c r="B206" s="1">
        <v>40.719161999999997</v>
      </c>
      <c r="C206" s="4">
        <v>40.719161999999997</v>
      </c>
      <c r="D206" s="4">
        <v>3.6486293599999997</v>
      </c>
      <c r="E206" s="35">
        <f t="shared" si="32"/>
        <v>8.9604726148342639E-2</v>
      </c>
      <c r="F206" s="22">
        <v>18.18</v>
      </c>
      <c r="G206" s="23">
        <v>18.18</v>
      </c>
      <c r="H206" s="23">
        <v>2.3852903700000003</v>
      </c>
      <c r="I206" s="9">
        <f t="shared" ref="I206:I209" si="34">H206/G206</f>
        <v>0.13120409075907594</v>
      </c>
    </row>
    <row r="207" spans="1:9" x14ac:dyDescent="0.25">
      <c r="A207" s="50" t="s">
        <v>27</v>
      </c>
      <c r="B207" s="1">
        <v>145.59217200000001</v>
      </c>
      <c r="C207" s="4">
        <v>145.59217200000001</v>
      </c>
      <c r="D207" s="4">
        <v>23.916734399999999</v>
      </c>
      <c r="E207" s="35">
        <f t="shared" si="32"/>
        <v>0.16427211759709168</v>
      </c>
      <c r="F207" s="22">
        <v>172.20079999999999</v>
      </c>
      <c r="G207" s="23">
        <v>172.20079999999999</v>
      </c>
      <c r="H207" s="23">
        <v>5.35738015</v>
      </c>
      <c r="I207" s="9">
        <f t="shared" si="34"/>
        <v>3.1111238449531016E-2</v>
      </c>
    </row>
    <row r="208" spans="1:9" x14ac:dyDescent="0.25">
      <c r="A208" s="50" t="s">
        <v>88</v>
      </c>
      <c r="B208" s="1">
        <v>7.6831469999999999</v>
      </c>
      <c r="C208" s="4">
        <v>7.6831469999999999</v>
      </c>
      <c r="D208" s="4">
        <v>0.74788023000000003</v>
      </c>
      <c r="E208" s="35">
        <f t="shared" si="32"/>
        <v>9.7340351551258877E-2</v>
      </c>
      <c r="F208" s="22">
        <v>61.020299999999999</v>
      </c>
      <c r="G208" s="23">
        <v>61.020299999999999</v>
      </c>
      <c r="H208" s="23">
        <v>28.947347319999999</v>
      </c>
      <c r="I208" s="9">
        <f t="shared" si="34"/>
        <v>0.47438880700357094</v>
      </c>
    </row>
    <row r="209" spans="1:9" x14ac:dyDescent="0.25">
      <c r="A209" s="50" t="s">
        <v>89</v>
      </c>
      <c r="B209" s="16">
        <v>1.361148</v>
      </c>
      <c r="C209" s="17">
        <v>1.361148</v>
      </c>
      <c r="D209" s="17">
        <v>0.14544764999999998</v>
      </c>
      <c r="E209" s="35">
        <f t="shared" si="32"/>
        <v>0.10685660192719673</v>
      </c>
      <c r="F209" s="16">
        <v>0.2394</v>
      </c>
      <c r="G209" s="17">
        <v>0.2394</v>
      </c>
      <c r="H209" s="17">
        <v>0</v>
      </c>
      <c r="I209" s="9">
        <f t="shared" si="34"/>
        <v>0</v>
      </c>
    </row>
    <row r="210" spans="1:9" x14ac:dyDescent="0.25">
      <c r="A210" s="50" t="s">
        <v>99</v>
      </c>
      <c r="B210" s="16">
        <v>2.9946999999999999</v>
      </c>
      <c r="C210" s="17">
        <v>2.9946999999999999</v>
      </c>
      <c r="D210" s="17">
        <v>0.29450388</v>
      </c>
      <c r="E210" s="35">
        <f t="shared" si="32"/>
        <v>9.8341696998029859E-2</v>
      </c>
      <c r="F210" s="45" t="s">
        <v>16</v>
      </c>
      <c r="G210" s="46" t="s">
        <v>16</v>
      </c>
      <c r="H210" s="46" t="s">
        <v>16</v>
      </c>
      <c r="I210" s="9" t="s">
        <v>16</v>
      </c>
    </row>
    <row r="211" spans="1:9" x14ac:dyDescent="0.25">
      <c r="A211" s="50" t="s">
        <v>100</v>
      </c>
      <c r="B211" s="16">
        <v>122.1542</v>
      </c>
      <c r="C211" s="17">
        <v>122.1542</v>
      </c>
      <c r="D211" s="17">
        <v>13.046243820000001</v>
      </c>
      <c r="E211" s="35">
        <f t="shared" si="32"/>
        <v>0.10680143474395477</v>
      </c>
      <c r="F211" s="82">
        <v>180.47976800000001</v>
      </c>
      <c r="G211" s="83">
        <v>180.47976800000001</v>
      </c>
      <c r="H211" s="83">
        <v>4.7212269100000004</v>
      </c>
      <c r="I211" s="9">
        <f t="shared" ref="I211:I218" si="35">H211/G211</f>
        <v>2.6159313934845042E-2</v>
      </c>
    </row>
    <row r="212" spans="1:9" x14ac:dyDescent="0.25">
      <c r="A212" s="50" t="s">
        <v>90</v>
      </c>
      <c r="B212" s="1">
        <v>9.6793960000000006</v>
      </c>
      <c r="C212" s="4">
        <v>9.6793960000000006</v>
      </c>
      <c r="D212" s="4">
        <v>1.2910425700000001</v>
      </c>
      <c r="E212" s="35">
        <f t="shared" si="32"/>
        <v>0.13338048882388942</v>
      </c>
      <c r="F212" s="22">
        <v>6.8538839999999999</v>
      </c>
      <c r="G212" s="23">
        <v>6.8538839999999999</v>
      </c>
      <c r="H212" s="23">
        <v>4.6480234000000005</v>
      </c>
      <c r="I212" s="9">
        <f t="shared" si="35"/>
        <v>0.67815904091752943</v>
      </c>
    </row>
    <row r="213" spans="1:9" x14ac:dyDescent="0.25">
      <c r="A213" s="50" t="s">
        <v>106</v>
      </c>
      <c r="B213" s="1">
        <v>62.078699999999998</v>
      </c>
      <c r="C213" s="4">
        <v>62.078699999999998</v>
      </c>
      <c r="D213" s="4">
        <v>5.1968515199999992</v>
      </c>
      <c r="E213" s="35">
        <f t="shared" si="32"/>
        <v>8.3713923133055285E-2</v>
      </c>
      <c r="F213" s="22">
        <v>563.88599999999997</v>
      </c>
      <c r="G213" s="23">
        <v>563.88599999999997</v>
      </c>
      <c r="H213" s="23">
        <v>0.50564655999999997</v>
      </c>
      <c r="I213" s="9">
        <f t="shared" si="35"/>
        <v>8.9671770535179097E-4</v>
      </c>
    </row>
    <row r="214" spans="1:9" x14ac:dyDescent="0.25">
      <c r="A214" s="50" t="s">
        <v>35</v>
      </c>
      <c r="B214" s="1">
        <v>119.775536</v>
      </c>
      <c r="C214" s="4">
        <v>119.775536</v>
      </c>
      <c r="D214" s="4">
        <v>13.09341903</v>
      </c>
      <c r="E214" s="35">
        <f t="shared" si="32"/>
        <v>0.10931630504245875</v>
      </c>
      <c r="F214" s="22">
        <v>9.346819</v>
      </c>
      <c r="G214" s="23">
        <v>9.346819</v>
      </c>
      <c r="H214" s="23">
        <v>0.11857039</v>
      </c>
      <c r="I214" s="9">
        <f t="shared" si="35"/>
        <v>1.2685640965124071E-2</v>
      </c>
    </row>
    <row r="215" spans="1:9" x14ac:dyDescent="0.25">
      <c r="A215" s="50" t="s">
        <v>32</v>
      </c>
      <c r="B215" s="1">
        <v>100.73950000000001</v>
      </c>
      <c r="C215" s="4">
        <v>100.73950000000001</v>
      </c>
      <c r="D215" s="4">
        <v>8.0207064199999998</v>
      </c>
      <c r="E215" s="35">
        <f t="shared" si="32"/>
        <v>7.961828696787257E-2</v>
      </c>
      <c r="F215" s="22">
        <v>6.6818</v>
      </c>
      <c r="G215" s="23">
        <v>6.6818</v>
      </c>
      <c r="H215" s="23">
        <v>0.23015084</v>
      </c>
      <c r="I215" s="9">
        <f t="shared" si="35"/>
        <v>3.4444437127720072E-2</v>
      </c>
    </row>
    <row r="216" spans="1:9" x14ac:dyDescent="0.25">
      <c r="A216" s="50" t="s">
        <v>30</v>
      </c>
      <c r="B216" s="1">
        <v>24.508593000000001</v>
      </c>
      <c r="C216" s="4">
        <v>25.508593000000001</v>
      </c>
      <c r="D216" s="4">
        <v>1.37423498</v>
      </c>
      <c r="E216" s="35">
        <f t="shared" si="32"/>
        <v>5.3873413559109275E-2</v>
      </c>
      <c r="F216" s="22">
        <v>11.75526</v>
      </c>
      <c r="G216" s="23">
        <v>11.75526</v>
      </c>
      <c r="H216" s="23">
        <v>0.28130074999999999</v>
      </c>
      <c r="I216" s="9">
        <f t="shared" si="35"/>
        <v>2.3929776967927547E-2</v>
      </c>
    </row>
    <row r="217" spans="1:9" x14ac:dyDescent="0.25">
      <c r="A217" s="50" t="s">
        <v>91</v>
      </c>
      <c r="B217" s="1">
        <v>5.1401110000000001</v>
      </c>
      <c r="C217" s="4">
        <v>5.1401110000000001</v>
      </c>
      <c r="D217" s="4">
        <v>0.84857806999999996</v>
      </c>
      <c r="E217" s="35">
        <f t="shared" si="32"/>
        <v>0.16508944456646946</v>
      </c>
      <c r="F217" s="22">
        <v>4.3344529999999999</v>
      </c>
      <c r="G217" s="23">
        <v>4.3344529999999999</v>
      </c>
      <c r="H217" s="23">
        <v>0</v>
      </c>
      <c r="I217" s="9">
        <f t="shared" si="35"/>
        <v>0</v>
      </c>
    </row>
    <row r="218" spans="1:9" ht="15.75" thickBot="1" x14ac:dyDescent="0.3">
      <c r="A218" s="50" t="s">
        <v>92</v>
      </c>
      <c r="B218" s="28">
        <v>49.320732999999997</v>
      </c>
      <c r="C218" s="29">
        <v>49.320732999999997</v>
      </c>
      <c r="D218" s="29">
        <v>6.3452616700000002</v>
      </c>
      <c r="E218" s="36">
        <f t="shared" si="32"/>
        <v>0.12865302853467325</v>
      </c>
      <c r="F218" s="76">
        <v>17.161000000000001</v>
      </c>
      <c r="G218" s="77">
        <v>17.161000000000001</v>
      </c>
      <c r="H218" s="77">
        <v>0</v>
      </c>
      <c r="I218" s="67">
        <f t="shared" si="35"/>
        <v>0</v>
      </c>
    </row>
    <row r="219" spans="1:9" ht="15.75" thickBot="1" x14ac:dyDescent="0.3">
      <c r="A219" s="18" t="s">
        <v>108</v>
      </c>
      <c r="B219" s="71">
        <f>SUM(B220:B227)</f>
        <v>1068.9871700000001</v>
      </c>
      <c r="C219" s="72">
        <f t="shared" ref="C219:D219" si="36">SUM(C220:C227)</f>
        <v>1068.9871700000001</v>
      </c>
      <c r="D219" s="72">
        <f t="shared" si="36"/>
        <v>242.62581442000001</v>
      </c>
      <c r="E219" s="73">
        <f>D219/C219</f>
        <v>0.22696793865168652</v>
      </c>
      <c r="F219" s="75">
        <f>SUM(F220:F227)</f>
        <v>1927.39651</v>
      </c>
      <c r="G219" s="74">
        <f t="shared" ref="G219:H219" si="37">SUM(G220:G227)</f>
        <v>1927.39651</v>
      </c>
      <c r="H219" s="74">
        <f t="shared" si="37"/>
        <v>360.02766147</v>
      </c>
      <c r="I219" s="73">
        <f>H219/G219</f>
        <v>0.18679480823071531</v>
      </c>
    </row>
    <row r="220" spans="1:9" x14ac:dyDescent="0.25">
      <c r="A220" s="50" t="s">
        <v>93</v>
      </c>
      <c r="B220" s="32">
        <v>23.249666999999999</v>
      </c>
      <c r="C220" s="33">
        <v>23.249666999999999</v>
      </c>
      <c r="D220" s="33">
        <v>3.15970226</v>
      </c>
      <c r="E220" s="38">
        <f t="shared" ref="E220:E227" si="38">D220/C220</f>
        <v>0.13590311895649948</v>
      </c>
      <c r="F220" s="78">
        <v>7.7005929999999996</v>
      </c>
      <c r="G220" s="79">
        <v>7.7005929999999996</v>
      </c>
      <c r="H220" s="79">
        <v>6.3419470000000006E-2</v>
      </c>
      <c r="I220" s="70">
        <f t="shared" ref="I220:I221" si="39">H220/G220</f>
        <v>8.2356605523756423E-3</v>
      </c>
    </row>
    <row r="221" spans="1:9" x14ac:dyDescent="0.25">
      <c r="A221" s="50" t="s">
        <v>37</v>
      </c>
      <c r="B221" s="1">
        <v>8.3779570000000003</v>
      </c>
      <c r="C221" s="4">
        <v>8.3779570000000003</v>
      </c>
      <c r="D221" s="4">
        <v>0.62190959999999995</v>
      </c>
      <c r="E221" s="35">
        <f t="shared" si="38"/>
        <v>7.4231653373250772E-2</v>
      </c>
      <c r="F221" s="2">
        <v>1.405</v>
      </c>
      <c r="G221" s="3">
        <v>1.405</v>
      </c>
      <c r="H221" s="3">
        <v>0</v>
      </c>
      <c r="I221" s="9">
        <f t="shared" si="39"/>
        <v>0</v>
      </c>
    </row>
    <row r="222" spans="1:9" x14ac:dyDescent="0.25">
      <c r="A222" s="50" t="s">
        <v>94</v>
      </c>
      <c r="B222" s="1">
        <v>28.23216</v>
      </c>
      <c r="C222" s="4">
        <v>28.23216</v>
      </c>
      <c r="D222" s="4">
        <v>2.4551370099999996</v>
      </c>
      <c r="E222" s="35">
        <f t="shared" si="38"/>
        <v>8.6962421933001216E-2</v>
      </c>
      <c r="F222" s="2">
        <v>76.628013999999993</v>
      </c>
      <c r="G222" s="3">
        <v>76.628013999999993</v>
      </c>
      <c r="H222" s="3">
        <v>7.1708270499999998</v>
      </c>
      <c r="I222" s="9">
        <f>H222/G222</f>
        <v>9.3579706372136959E-2</v>
      </c>
    </row>
    <row r="223" spans="1:9" x14ac:dyDescent="0.25">
      <c r="A223" s="56" t="s">
        <v>95</v>
      </c>
      <c r="B223" s="1">
        <v>10.706635</v>
      </c>
      <c r="C223" s="4">
        <v>10.706635</v>
      </c>
      <c r="D223" s="4">
        <v>1.0796265700000001</v>
      </c>
      <c r="E223" s="35">
        <f t="shared" si="38"/>
        <v>0.10083715098161093</v>
      </c>
      <c r="F223" s="2">
        <v>4.7192999999999996</v>
      </c>
      <c r="G223" s="3">
        <v>4.7192999999999996</v>
      </c>
      <c r="H223" s="3">
        <v>4.3861999999999998E-3</v>
      </c>
      <c r="I223" s="9">
        <f>H223/G223</f>
        <v>9.2941749835780737E-4</v>
      </c>
    </row>
    <row r="224" spans="1:9" x14ac:dyDescent="0.25">
      <c r="A224" s="56" t="s">
        <v>101</v>
      </c>
      <c r="B224" s="1">
        <v>608.37710000000004</v>
      </c>
      <c r="C224" s="4">
        <v>608.37710000000004</v>
      </c>
      <c r="D224" s="4">
        <v>98.126182999999997</v>
      </c>
      <c r="E224" s="35">
        <f t="shared" si="38"/>
        <v>0.16129171035530429</v>
      </c>
      <c r="F224" s="2">
        <v>1291.3154</v>
      </c>
      <c r="G224" s="3">
        <v>1291.3154</v>
      </c>
      <c r="H224" s="3">
        <v>266.546784</v>
      </c>
      <c r="I224" s="9">
        <f t="shared" ref="I224:I225" si="40">H224/G224</f>
        <v>0.2064149347247001</v>
      </c>
    </row>
    <row r="225" spans="1:9" x14ac:dyDescent="0.25">
      <c r="A225" s="56" t="s">
        <v>102</v>
      </c>
      <c r="B225" s="1">
        <v>370.10353500000002</v>
      </c>
      <c r="C225" s="4">
        <v>370.10353500000002</v>
      </c>
      <c r="D225" s="4">
        <v>135.35334</v>
      </c>
      <c r="E225" s="35">
        <f t="shared" si="38"/>
        <v>0.3657175011851751</v>
      </c>
      <c r="F225" s="2">
        <v>526.93190000000004</v>
      </c>
      <c r="G225" s="3">
        <v>526.93190000000004</v>
      </c>
      <c r="H225" s="3">
        <v>85.913539999999998</v>
      </c>
      <c r="I225" s="9">
        <f t="shared" si="40"/>
        <v>0.16304486405169244</v>
      </c>
    </row>
    <row r="226" spans="1:9" x14ac:dyDescent="0.25">
      <c r="A226" s="57" t="s">
        <v>96</v>
      </c>
      <c r="B226" s="1">
        <v>14.148</v>
      </c>
      <c r="C226" s="4">
        <v>14.148</v>
      </c>
      <c r="D226" s="4">
        <v>0.94531938999999998</v>
      </c>
      <c r="E226" s="35">
        <f t="shared" si="38"/>
        <v>6.6816468052021488E-2</v>
      </c>
      <c r="F226" s="2">
        <v>0.12443899999999999</v>
      </c>
      <c r="G226" s="3">
        <v>0.12443899999999999</v>
      </c>
      <c r="H226" s="3">
        <v>2.5500000000000002E-4</v>
      </c>
      <c r="I226" s="9">
        <f>H226/G226</f>
        <v>2.0491967952169341E-3</v>
      </c>
    </row>
    <row r="227" spans="1:9" ht="15.75" thickBot="1" x14ac:dyDescent="0.3">
      <c r="A227" s="58" t="s">
        <v>97</v>
      </c>
      <c r="B227" s="30">
        <v>5.792116</v>
      </c>
      <c r="C227" s="31">
        <v>5.792116</v>
      </c>
      <c r="D227" s="31">
        <v>0.88459659000000002</v>
      </c>
      <c r="E227" s="37">
        <f t="shared" si="38"/>
        <v>0.15272425310542814</v>
      </c>
      <c r="F227" s="24">
        <v>18.571864000000001</v>
      </c>
      <c r="G227" s="25">
        <v>18.571864000000001</v>
      </c>
      <c r="H227" s="25">
        <v>0.32844974999999998</v>
      </c>
      <c r="I227" s="15">
        <f t="shared" ref="I227" si="41">H227/G227</f>
        <v>1.7685341116002139E-2</v>
      </c>
    </row>
    <row r="228" spans="1:9" x14ac:dyDescent="0.25">
      <c r="A228" s="128" t="s">
        <v>40</v>
      </c>
      <c r="B228" s="128"/>
      <c r="C228" s="128"/>
      <c r="D228" s="128"/>
      <c r="E228" s="128"/>
      <c r="F228" s="128"/>
      <c r="G228" s="128"/>
      <c r="H228" s="128"/>
      <c r="I228" s="128"/>
    </row>
    <row r="229" spans="1:9" x14ac:dyDescent="0.25">
      <c r="A229" s="126" t="s">
        <v>41</v>
      </c>
      <c r="B229" s="127"/>
      <c r="C229" s="127"/>
      <c r="D229" s="127"/>
      <c r="E229" s="127"/>
      <c r="F229" s="127"/>
      <c r="G229" s="127"/>
      <c r="H229" s="127"/>
      <c r="I229" s="127"/>
    </row>
    <row r="230" spans="1:9" x14ac:dyDescent="0.25">
      <c r="A230" s="129"/>
      <c r="B230" s="129"/>
      <c r="C230" s="129"/>
      <c r="D230" s="129"/>
      <c r="E230" s="129"/>
      <c r="F230" s="129"/>
      <c r="G230" s="129"/>
      <c r="H230" s="129"/>
      <c r="I230" s="129"/>
    </row>
    <row r="231" spans="1:9" x14ac:dyDescent="0.25">
      <c r="A231" s="124" t="s">
        <v>0</v>
      </c>
      <c r="B231" s="124"/>
      <c r="C231" s="124"/>
      <c r="D231" s="124"/>
      <c r="E231" s="124"/>
      <c r="F231" s="124"/>
      <c r="G231" s="124"/>
      <c r="H231" s="124"/>
      <c r="I231" s="124"/>
    </row>
    <row r="232" spans="1:9" x14ac:dyDescent="0.25">
      <c r="A232" s="124" t="s">
        <v>1</v>
      </c>
      <c r="B232" s="124"/>
      <c r="C232" s="124"/>
      <c r="D232" s="124"/>
      <c r="E232" s="124"/>
      <c r="F232" s="124"/>
      <c r="G232" s="124"/>
      <c r="H232" s="124"/>
      <c r="I232" s="124"/>
    </row>
    <row r="233" spans="1:9" x14ac:dyDescent="0.25">
      <c r="A233" s="125" t="s">
        <v>39</v>
      </c>
      <c r="B233" s="125"/>
      <c r="C233" s="125"/>
      <c r="D233" s="125"/>
      <c r="E233" s="125"/>
      <c r="F233" s="125"/>
      <c r="G233" s="125"/>
      <c r="H233" s="125"/>
      <c r="I233" s="125"/>
    </row>
    <row r="234" spans="1:9" x14ac:dyDescent="0.25">
      <c r="A234" s="125" t="s">
        <v>103</v>
      </c>
      <c r="B234" s="125"/>
      <c r="C234" s="125"/>
      <c r="D234" s="125"/>
      <c r="E234" s="125"/>
      <c r="F234" s="125"/>
      <c r="G234" s="125"/>
      <c r="H234" s="125"/>
      <c r="I234" s="125"/>
    </row>
    <row r="235" spans="1:9" x14ac:dyDescent="0.25">
      <c r="A235" s="125" t="s">
        <v>120</v>
      </c>
      <c r="B235" s="125"/>
      <c r="C235" s="125"/>
      <c r="D235" s="125"/>
      <c r="E235" s="125"/>
      <c r="F235" s="125"/>
      <c r="G235" s="125"/>
      <c r="H235" s="125"/>
      <c r="I235" s="125"/>
    </row>
    <row r="236" spans="1:9" x14ac:dyDescent="0.25">
      <c r="A236" s="116" t="s">
        <v>2</v>
      </c>
      <c r="B236" s="116"/>
      <c r="C236" s="116"/>
      <c r="D236" s="116"/>
      <c r="E236" s="116"/>
      <c r="F236" s="116"/>
      <c r="G236" s="116"/>
      <c r="H236" s="116"/>
      <c r="I236" s="116"/>
    </row>
    <row r="237" spans="1:9" ht="6" customHeight="1" thickBot="1" x14ac:dyDescent="0.3">
      <c r="A237" s="123"/>
      <c r="B237" s="123"/>
      <c r="C237" s="123"/>
      <c r="D237" s="123"/>
      <c r="E237" s="123"/>
      <c r="F237" s="123"/>
      <c r="G237" s="123"/>
      <c r="H237" s="123"/>
      <c r="I237" s="123"/>
    </row>
    <row r="238" spans="1:9" x14ac:dyDescent="0.25">
      <c r="A238" s="117" t="s">
        <v>3</v>
      </c>
      <c r="B238" s="119" t="s">
        <v>4</v>
      </c>
      <c r="C238" s="120"/>
      <c r="D238" s="120"/>
      <c r="E238" s="121"/>
      <c r="F238" s="119" t="s">
        <v>5</v>
      </c>
      <c r="G238" s="120"/>
      <c r="H238" s="120"/>
      <c r="I238" s="122"/>
    </row>
    <row r="239" spans="1:9" ht="30.75" thickBot="1" x14ac:dyDescent="0.3">
      <c r="A239" s="118"/>
      <c r="B239" s="84" t="s">
        <v>6</v>
      </c>
      <c r="C239" s="85" t="s">
        <v>7</v>
      </c>
      <c r="D239" s="85" t="s">
        <v>8</v>
      </c>
      <c r="E239" s="86" t="s">
        <v>9</v>
      </c>
      <c r="F239" s="87" t="s">
        <v>6</v>
      </c>
      <c r="G239" s="85" t="s">
        <v>7</v>
      </c>
      <c r="H239" s="85" t="s">
        <v>8</v>
      </c>
      <c r="I239" s="88" t="s">
        <v>9</v>
      </c>
    </row>
    <row r="240" spans="1:9" ht="15.75" thickBot="1" x14ac:dyDescent="0.3">
      <c r="A240" s="43" t="s">
        <v>33</v>
      </c>
      <c r="B240" s="90">
        <f>B242+B273+B317+B334</f>
        <v>20398.888833999998</v>
      </c>
      <c r="C240" s="91">
        <f>C242+C273+C317+C334</f>
        <v>20367.852132</v>
      </c>
      <c r="D240" s="91">
        <f>D242+D273+D317+D334</f>
        <v>3804.5418084599996</v>
      </c>
      <c r="E240" s="92">
        <f>D240/C240</f>
        <v>0.18679150770555092</v>
      </c>
      <c r="F240" s="64">
        <f>F242+F273+F317+F334</f>
        <v>10291.506385999999</v>
      </c>
      <c r="G240" s="65">
        <f>G242+G273+G317+G334</f>
        <v>10338.122973</v>
      </c>
      <c r="H240" s="65">
        <f>H242+H273+H317+H334</f>
        <v>1617.10057521</v>
      </c>
      <c r="I240" s="66">
        <f>H240/G240</f>
        <v>0.15642110075817145</v>
      </c>
    </row>
    <row r="241" spans="1:9" ht="15.75" thickBot="1" x14ac:dyDescent="0.3">
      <c r="A241" s="63" t="s">
        <v>10</v>
      </c>
      <c r="B241" s="95">
        <f>B242+B273+B317+B334-B318-B325-B326-B339-B340</f>
        <v>19019.881379999999</v>
      </c>
      <c r="C241" s="96">
        <f>C242+C273+C317+C334-C318-C325-C326-C339-C340</f>
        <v>18988.844678000001</v>
      </c>
      <c r="D241" s="96">
        <f>D242+D273+D317+D334-D318-D325-D326-D339-D340</f>
        <v>3478.17922864</v>
      </c>
      <c r="E241" s="42">
        <f>D241/C241</f>
        <v>0.18316960761018447</v>
      </c>
      <c r="F241" s="89">
        <f>F242+F273+F317+F334-F280-F318-F326-F339-F340</f>
        <v>6551.2933030000004</v>
      </c>
      <c r="G241" s="89">
        <f>G242+G273+G317+G334-G280-G318-G326-G339-G340</f>
        <v>6597.9098900000008</v>
      </c>
      <c r="H241" s="89">
        <f>H242+H273+H317+H334-H280-H318-H326-H339-H340</f>
        <v>947.28351211999973</v>
      </c>
      <c r="I241" s="19">
        <f>H241/G241</f>
        <v>0.14357327212906201</v>
      </c>
    </row>
    <row r="242" spans="1:9" ht="15.75" thickBot="1" x14ac:dyDescent="0.3">
      <c r="A242" s="44" t="s">
        <v>11</v>
      </c>
      <c r="B242" s="93">
        <f>SUM(B243:B272)</f>
        <v>12115.912067999998</v>
      </c>
      <c r="C242" s="41">
        <f>SUM(C243:C272)</f>
        <v>12083.082773999999</v>
      </c>
      <c r="D242" s="41">
        <f>SUM(D243:D272)</f>
        <v>2295.30364801</v>
      </c>
      <c r="E242" s="94">
        <f>D242/C242</f>
        <v>0.18996010297545615</v>
      </c>
      <c r="F242" s="7">
        <f>SUM(F243:F272)</f>
        <v>3764.6958290000007</v>
      </c>
      <c r="G242" s="8">
        <f>SUM(G243:G272)</f>
        <v>3809.7750080000001</v>
      </c>
      <c r="H242" s="8">
        <f>SUM(H243:H272)</f>
        <v>598.37567772</v>
      </c>
      <c r="I242" s="11">
        <f>H242/G242</f>
        <v>0.15706325871304577</v>
      </c>
    </row>
    <row r="243" spans="1:9" x14ac:dyDescent="0.25">
      <c r="A243" s="49" t="s">
        <v>12</v>
      </c>
      <c r="B243" s="26">
        <v>138.34462500000001</v>
      </c>
      <c r="C243" s="27">
        <v>159.29868400000001</v>
      </c>
      <c r="D243" s="27">
        <v>29.225150070000002</v>
      </c>
      <c r="E243" s="34">
        <f>D243/C243</f>
        <v>0.18346134027070807</v>
      </c>
      <c r="F243" s="20">
        <v>11.655374999999999</v>
      </c>
      <c r="G243" s="21">
        <v>5.0436500000000004</v>
      </c>
      <c r="H243" s="21">
        <v>0.87557890000000005</v>
      </c>
      <c r="I243" s="12">
        <f>H243/G243</f>
        <v>0.17360024981907943</v>
      </c>
    </row>
    <row r="244" spans="1:9" x14ac:dyDescent="0.25">
      <c r="A244" s="50" t="s">
        <v>13</v>
      </c>
      <c r="B244" s="1">
        <v>123.698171</v>
      </c>
      <c r="C244" s="4">
        <v>138.456513</v>
      </c>
      <c r="D244" s="4">
        <v>22.1526034</v>
      </c>
      <c r="E244" s="35">
        <f>D244/C244</f>
        <v>0.15999683164055994</v>
      </c>
      <c r="F244" s="22">
        <v>1.915</v>
      </c>
      <c r="G244" s="23">
        <v>9.2810480000000002</v>
      </c>
      <c r="H244" s="23">
        <v>2.0280450000000002E-2</v>
      </c>
      <c r="I244" s="9">
        <f>H244/G244</f>
        <v>2.1851465481053435E-3</v>
      </c>
    </row>
    <row r="245" spans="1:9" x14ac:dyDescent="0.25">
      <c r="A245" s="50" t="s">
        <v>19</v>
      </c>
      <c r="B245" s="1">
        <v>146.54255499999999</v>
      </c>
      <c r="C245" s="4">
        <v>146.54255499999999</v>
      </c>
      <c r="D245" s="4">
        <v>28.727159589999999</v>
      </c>
      <c r="E245" s="35">
        <f t="shared" ref="E245:E267" si="42">D245/C245</f>
        <v>0.19603288334914046</v>
      </c>
      <c r="F245" s="22">
        <v>45.294116000000002</v>
      </c>
      <c r="G245" s="23">
        <v>45.294116000000002</v>
      </c>
      <c r="H245" s="23">
        <v>6.5238367799999999</v>
      </c>
      <c r="I245" s="9">
        <f t="shared" ref="I245:I257" si="43">H245/G245</f>
        <v>0.14403276531547718</v>
      </c>
    </row>
    <row r="246" spans="1:9" x14ac:dyDescent="0.25">
      <c r="A246" s="50" t="s">
        <v>42</v>
      </c>
      <c r="B246" s="1">
        <v>68.008010999999996</v>
      </c>
      <c r="C246" s="4">
        <v>68.010963000000004</v>
      </c>
      <c r="D246" s="4">
        <v>16.919964350000001</v>
      </c>
      <c r="E246" s="35">
        <f t="shared" si="42"/>
        <v>0.24878289622218699</v>
      </c>
      <c r="F246" s="22">
        <v>3.2549999999999999</v>
      </c>
      <c r="G246" s="23">
        <v>3.2549999999999999</v>
      </c>
      <c r="H246" s="23">
        <v>1.49132906</v>
      </c>
      <c r="I246" s="9">
        <f t="shared" si="43"/>
        <v>0.45816560983102922</v>
      </c>
    </row>
    <row r="247" spans="1:9" x14ac:dyDescent="0.25">
      <c r="A247" s="51" t="s">
        <v>43</v>
      </c>
      <c r="B247" s="1">
        <v>1915.7079530000001</v>
      </c>
      <c r="C247" s="4">
        <v>1915.7079530000001</v>
      </c>
      <c r="D247" s="4">
        <v>418.66416860999999</v>
      </c>
      <c r="E247" s="35">
        <f t="shared" si="42"/>
        <v>0.21854279403829358</v>
      </c>
      <c r="F247" s="22">
        <v>1638.273463</v>
      </c>
      <c r="G247" s="23">
        <v>1638.273463</v>
      </c>
      <c r="H247" s="23">
        <v>71.386759499999997</v>
      </c>
      <c r="I247" s="9">
        <f t="shared" si="43"/>
        <v>4.3574385542006426E-2</v>
      </c>
    </row>
    <row r="248" spans="1:9" x14ac:dyDescent="0.25">
      <c r="A248" s="52" t="s">
        <v>44</v>
      </c>
      <c r="B248" s="1">
        <v>27.702269000000001</v>
      </c>
      <c r="C248" s="4">
        <v>27.702269000000001</v>
      </c>
      <c r="D248" s="4">
        <v>4.9504309100000006</v>
      </c>
      <c r="E248" s="35">
        <f t="shared" si="42"/>
        <v>0.17870127930676005</v>
      </c>
      <c r="F248" s="22">
        <v>1.2581</v>
      </c>
      <c r="G248" s="23">
        <v>1.2581</v>
      </c>
      <c r="H248" s="23">
        <v>0.23658658999999999</v>
      </c>
      <c r="I248" s="9">
        <f t="shared" si="43"/>
        <v>0.18805070344169778</v>
      </c>
    </row>
    <row r="249" spans="1:9" x14ac:dyDescent="0.25">
      <c r="A249" s="52" t="s">
        <v>45</v>
      </c>
      <c r="B249" s="1">
        <v>30.403946000000001</v>
      </c>
      <c r="C249" s="4">
        <v>30.403946000000001</v>
      </c>
      <c r="D249" s="4">
        <v>6.1866562500000004</v>
      </c>
      <c r="E249" s="35">
        <f t="shared" si="42"/>
        <v>0.20348201677505939</v>
      </c>
      <c r="F249" s="22">
        <v>665.26155100000005</v>
      </c>
      <c r="G249" s="23">
        <v>670.31155100000001</v>
      </c>
      <c r="H249" s="23">
        <v>76.284672319999999</v>
      </c>
      <c r="I249" s="9">
        <f t="shared" si="43"/>
        <v>0.11380480047851659</v>
      </c>
    </row>
    <row r="250" spans="1:9" x14ac:dyDescent="0.25">
      <c r="A250" s="50" t="s">
        <v>46</v>
      </c>
      <c r="B250" s="1">
        <v>66.637037000000007</v>
      </c>
      <c r="C250" s="4">
        <v>66.836308000000002</v>
      </c>
      <c r="D250" s="4">
        <v>13.612038800000001</v>
      </c>
      <c r="E250" s="35">
        <f t="shared" si="42"/>
        <v>0.20366233873959644</v>
      </c>
      <c r="F250" s="22">
        <v>127.50920000000001</v>
      </c>
      <c r="G250" s="23">
        <v>127.50920000000001</v>
      </c>
      <c r="H250" s="23">
        <v>34.86561098</v>
      </c>
      <c r="I250" s="9">
        <f t="shared" si="43"/>
        <v>0.27343604210519712</v>
      </c>
    </row>
    <row r="251" spans="1:9" x14ac:dyDescent="0.25">
      <c r="A251" s="52" t="s">
        <v>47</v>
      </c>
      <c r="B251" s="1">
        <v>1390.8270990000001</v>
      </c>
      <c r="C251" s="4">
        <v>1390.8270990000001</v>
      </c>
      <c r="D251" s="4">
        <v>276.35004014999998</v>
      </c>
      <c r="E251" s="35">
        <f t="shared" si="42"/>
        <v>0.19869474814568591</v>
      </c>
      <c r="F251" s="22">
        <v>506.46143699999999</v>
      </c>
      <c r="G251" s="23">
        <v>506.46143699999999</v>
      </c>
      <c r="H251" s="23">
        <v>193.27728691999999</v>
      </c>
      <c r="I251" s="9">
        <f t="shared" si="43"/>
        <v>0.38162290907056762</v>
      </c>
    </row>
    <row r="252" spans="1:9" x14ac:dyDescent="0.25">
      <c r="A252" s="53" t="s">
        <v>48</v>
      </c>
      <c r="B252" s="1">
        <v>36.089022</v>
      </c>
      <c r="C252" s="4">
        <v>36.089022</v>
      </c>
      <c r="D252" s="4">
        <v>7.0993887400000002</v>
      </c>
      <c r="E252" s="35">
        <f t="shared" si="42"/>
        <v>0.19671878999658124</v>
      </c>
      <c r="F252" s="22">
        <v>6.125</v>
      </c>
      <c r="G252" s="23">
        <v>6.125</v>
      </c>
      <c r="H252" s="23">
        <v>0.47166149000000002</v>
      </c>
      <c r="I252" s="9">
        <f t="shared" si="43"/>
        <v>7.700595755102041E-2</v>
      </c>
    </row>
    <row r="253" spans="1:9" x14ac:dyDescent="0.25">
      <c r="A253" s="53" t="s">
        <v>49</v>
      </c>
      <c r="B253" s="1">
        <v>14.442424000000001</v>
      </c>
      <c r="C253" s="4">
        <v>14.442424000000001</v>
      </c>
      <c r="D253" s="4">
        <v>2.6742218499999999</v>
      </c>
      <c r="E253" s="35">
        <f t="shared" si="42"/>
        <v>0.18516433598681217</v>
      </c>
      <c r="F253" s="22">
        <v>103.29583599999999</v>
      </c>
      <c r="G253" s="23">
        <v>117.76583599999999</v>
      </c>
      <c r="H253" s="23">
        <v>65.687640250000001</v>
      </c>
      <c r="I253" s="9">
        <f t="shared" si="43"/>
        <v>0.5577818022707367</v>
      </c>
    </row>
    <row r="254" spans="1:9" x14ac:dyDescent="0.25">
      <c r="A254" s="53" t="s">
        <v>50</v>
      </c>
      <c r="B254" s="1">
        <v>499.03449999999998</v>
      </c>
      <c r="C254" s="4">
        <v>498.93671499999999</v>
      </c>
      <c r="D254" s="4">
        <v>34.955500479999998</v>
      </c>
      <c r="E254" s="35">
        <f t="shared" si="42"/>
        <v>7.0059988429594725E-2</v>
      </c>
      <c r="F254" s="22">
        <v>132.37989999999999</v>
      </c>
      <c r="G254" s="23">
        <v>132.38220000000001</v>
      </c>
      <c r="H254" s="23">
        <v>21.433516449999999</v>
      </c>
      <c r="I254" s="9">
        <f t="shared" si="43"/>
        <v>0.16190633219571812</v>
      </c>
    </row>
    <row r="255" spans="1:9" x14ac:dyDescent="0.25">
      <c r="A255" s="53" t="s">
        <v>51</v>
      </c>
      <c r="B255" s="1">
        <v>107.804514</v>
      </c>
      <c r="C255" s="4">
        <v>107.801562</v>
      </c>
      <c r="D255" s="4">
        <v>30.932494569999999</v>
      </c>
      <c r="E255" s="35">
        <f t="shared" si="42"/>
        <v>0.28693920566753939</v>
      </c>
      <c r="F255" s="22">
        <v>24.289570000000001</v>
      </c>
      <c r="G255" s="23">
        <v>24.289570000000001</v>
      </c>
      <c r="H255" s="23">
        <v>1.35589099</v>
      </c>
      <c r="I255" s="9">
        <f t="shared" si="43"/>
        <v>5.5821942916239355E-2</v>
      </c>
    </row>
    <row r="256" spans="1:9" x14ac:dyDescent="0.25">
      <c r="A256" s="53" t="s">
        <v>52</v>
      </c>
      <c r="B256" s="1">
        <v>900.29104099999995</v>
      </c>
      <c r="C256" s="4">
        <v>898.04483700000003</v>
      </c>
      <c r="D256" s="4">
        <v>200.12827553</v>
      </c>
      <c r="E256" s="35">
        <f t="shared" si="42"/>
        <v>0.22284886821302441</v>
      </c>
      <c r="F256" s="22">
        <v>45.817999999999998</v>
      </c>
      <c r="G256" s="23">
        <v>50.673217999999999</v>
      </c>
      <c r="H256" s="23">
        <v>30.19158599</v>
      </c>
      <c r="I256" s="9">
        <f t="shared" si="43"/>
        <v>0.59580952585249281</v>
      </c>
    </row>
    <row r="257" spans="1:9" x14ac:dyDescent="0.25">
      <c r="A257" s="53" t="s">
        <v>53</v>
      </c>
      <c r="B257" s="1">
        <v>30.231428000000001</v>
      </c>
      <c r="C257" s="4">
        <v>30.216574999999999</v>
      </c>
      <c r="D257" s="4">
        <v>5.2827387000000003</v>
      </c>
      <c r="E257" s="35">
        <f t="shared" si="42"/>
        <v>0.17482916909014343</v>
      </c>
      <c r="F257" s="22">
        <v>254.16719800000001</v>
      </c>
      <c r="G257" s="23">
        <v>254.57205099999999</v>
      </c>
      <c r="H257" s="23">
        <v>60.860444030000004</v>
      </c>
      <c r="I257" s="9">
        <f t="shared" si="43"/>
        <v>0.23906962210081736</v>
      </c>
    </row>
    <row r="258" spans="1:9" x14ac:dyDescent="0.25">
      <c r="A258" s="53" t="s">
        <v>22</v>
      </c>
      <c r="B258" s="1">
        <v>3.478507</v>
      </c>
      <c r="C258" s="4">
        <v>3.478507</v>
      </c>
      <c r="D258" s="4">
        <v>0.68075461000000004</v>
      </c>
      <c r="E258" s="35">
        <f t="shared" si="42"/>
        <v>0.19570310193424939</v>
      </c>
      <c r="F258" s="2" t="s">
        <v>16</v>
      </c>
      <c r="G258" s="3" t="s">
        <v>16</v>
      </c>
      <c r="H258" s="3" t="s">
        <v>16</v>
      </c>
      <c r="I258" s="9" t="s">
        <v>16</v>
      </c>
    </row>
    <row r="259" spans="1:9" x14ac:dyDescent="0.25">
      <c r="A259" s="50" t="s">
        <v>54</v>
      </c>
      <c r="B259" s="1">
        <v>43.159554</v>
      </c>
      <c r="C259" s="4">
        <v>43.159554</v>
      </c>
      <c r="D259" s="4">
        <v>9.2820055000000004</v>
      </c>
      <c r="E259" s="35">
        <f t="shared" si="42"/>
        <v>0.21506259077654047</v>
      </c>
      <c r="F259" s="22">
        <v>41.061008000000001</v>
      </c>
      <c r="G259" s="23">
        <v>60.161008000000002</v>
      </c>
      <c r="H259" s="23">
        <v>11.13052197</v>
      </c>
      <c r="I259" s="9">
        <f t="shared" ref="I259:I265" si="44">H259/G259</f>
        <v>0.18501222536031975</v>
      </c>
    </row>
    <row r="260" spans="1:9" x14ac:dyDescent="0.25">
      <c r="A260" s="50" t="s">
        <v>55</v>
      </c>
      <c r="B260" s="1">
        <v>30.941818999999999</v>
      </c>
      <c r="C260" s="4">
        <v>30.941818999999999</v>
      </c>
      <c r="D260" s="4">
        <v>5.8118726299999999</v>
      </c>
      <c r="E260" s="35">
        <f t="shared" si="42"/>
        <v>0.18783228710632688</v>
      </c>
      <c r="F260" s="22">
        <v>69.285537000000005</v>
      </c>
      <c r="G260" s="23">
        <v>69.285537000000005</v>
      </c>
      <c r="H260" s="23">
        <v>11.286297939999999</v>
      </c>
      <c r="I260" s="9">
        <f t="shared" si="44"/>
        <v>0.1628954386252357</v>
      </c>
    </row>
    <row r="261" spans="1:9" x14ac:dyDescent="0.25">
      <c r="A261" s="50" t="s">
        <v>115</v>
      </c>
      <c r="B261" s="1">
        <v>8.8420830000000006</v>
      </c>
      <c r="C261" s="4">
        <v>9.1300860000000004</v>
      </c>
      <c r="D261" s="4">
        <v>1.0012612299999999</v>
      </c>
      <c r="E261" s="35">
        <f t="shared" si="42"/>
        <v>0.10966613348439433</v>
      </c>
      <c r="F261" s="22">
        <v>2.9774790000000002</v>
      </c>
      <c r="G261" s="23">
        <v>2.979476</v>
      </c>
      <c r="H261" s="23">
        <v>7.6276789999999997E-2</v>
      </c>
      <c r="I261" s="9">
        <f t="shared" si="44"/>
        <v>2.56007398616401E-2</v>
      </c>
    </row>
    <row r="262" spans="1:9" x14ac:dyDescent="0.25">
      <c r="A262" s="53" t="s">
        <v>17</v>
      </c>
      <c r="B262" s="1">
        <v>333.3304</v>
      </c>
      <c r="C262" s="4">
        <v>333.3304</v>
      </c>
      <c r="D262" s="4">
        <v>57.911718960000002</v>
      </c>
      <c r="E262" s="35">
        <f t="shared" si="42"/>
        <v>0.17373668576283471</v>
      </c>
      <c r="F262" s="22">
        <v>51.808999999999997</v>
      </c>
      <c r="G262" s="23">
        <v>51.808999999999997</v>
      </c>
      <c r="H262" s="23">
        <v>8.9224958599999997</v>
      </c>
      <c r="I262" s="9">
        <f t="shared" si="44"/>
        <v>0.17221903260051344</v>
      </c>
    </row>
    <row r="263" spans="1:9" x14ac:dyDescent="0.25">
      <c r="A263" s="53" t="s">
        <v>21</v>
      </c>
      <c r="B263" s="1">
        <v>260.791425</v>
      </c>
      <c r="C263" s="4">
        <v>260.35093699999999</v>
      </c>
      <c r="D263" s="4">
        <v>50.16834849</v>
      </c>
      <c r="E263" s="35">
        <f t="shared" si="42"/>
        <v>0.19269509481350552</v>
      </c>
      <c r="F263" s="2">
        <v>15.070793999999999</v>
      </c>
      <c r="G263" s="3">
        <v>15.511282</v>
      </c>
      <c r="H263" s="3">
        <v>1.1003740399999999</v>
      </c>
      <c r="I263" s="9">
        <f t="shared" si="44"/>
        <v>7.0940238208550388E-2</v>
      </c>
    </row>
    <row r="264" spans="1:9" x14ac:dyDescent="0.25">
      <c r="A264" s="50" t="s">
        <v>20</v>
      </c>
      <c r="B264" s="1">
        <v>10.22246</v>
      </c>
      <c r="C264" s="4">
        <v>10.22246</v>
      </c>
      <c r="D264" s="4">
        <v>1.77811718</v>
      </c>
      <c r="E264" s="35">
        <f t="shared" si="42"/>
        <v>0.17394219982274325</v>
      </c>
      <c r="F264" s="22">
        <v>1.8916599999999999</v>
      </c>
      <c r="G264" s="23">
        <v>1.8916599999999999</v>
      </c>
      <c r="H264" s="23">
        <v>5.664545E-2</v>
      </c>
      <c r="I264" s="9">
        <f t="shared" si="44"/>
        <v>2.9944836809997571E-2</v>
      </c>
    </row>
    <row r="265" spans="1:9" x14ac:dyDescent="0.25">
      <c r="A265" s="53" t="s">
        <v>24</v>
      </c>
      <c r="B265" s="1">
        <v>222.52425199999999</v>
      </c>
      <c r="C265" s="4">
        <v>222.424252</v>
      </c>
      <c r="D265" s="4">
        <v>67.190717750000005</v>
      </c>
      <c r="E265" s="35">
        <f t="shared" si="42"/>
        <v>0.30208359540757274</v>
      </c>
      <c r="F265" s="2">
        <v>12.084718000000001</v>
      </c>
      <c r="G265" s="3">
        <v>12.084718000000001</v>
      </c>
      <c r="H265" s="3">
        <v>0.57040029000000003</v>
      </c>
      <c r="I265" s="9">
        <f t="shared" si="44"/>
        <v>4.720013243172079E-2</v>
      </c>
    </row>
    <row r="266" spans="1:9" x14ac:dyDescent="0.25">
      <c r="A266" s="53" t="s">
        <v>15</v>
      </c>
      <c r="B266" s="1">
        <v>16.945007</v>
      </c>
      <c r="C266" s="4">
        <v>16.945007</v>
      </c>
      <c r="D266" s="4">
        <v>2.7192585199999999</v>
      </c>
      <c r="E266" s="35">
        <f t="shared" si="42"/>
        <v>0.16047550290182824</v>
      </c>
      <c r="F266" s="39">
        <v>1</v>
      </c>
      <c r="G266" s="40">
        <v>1</v>
      </c>
      <c r="H266" s="40">
        <v>6.3224589999999997E-2</v>
      </c>
      <c r="I266" s="9" t="s">
        <v>16</v>
      </c>
    </row>
    <row r="267" spans="1:9" x14ac:dyDescent="0.25">
      <c r="A267" s="50" t="s">
        <v>56</v>
      </c>
      <c r="B267" s="1">
        <v>2.4702000000000002</v>
      </c>
      <c r="C267" s="4">
        <v>2.4702000000000002</v>
      </c>
      <c r="D267" s="4">
        <v>0</v>
      </c>
      <c r="E267" s="35">
        <f t="shared" si="42"/>
        <v>0</v>
      </c>
      <c r="F267" s="39" t="s">
        <v>16</v>
      </c>
      <c r="G267" s="40" t="s">
        <v>16</v>
      </c>
      <c r="H267" s="40" t="s">
        <v>16</v>
      </c>
      <c r="I267" s="9" t="s">
        <v>16</v>
      </c>
    </row>
    <row r="268" spans="1:9" x14ac:dyDescent="0.25">
      <c r="A268" s="50" t="s">
        <v>18</v>
      </c>
      <c r="B268" s="1">
        <v>39.091703000000003</v>
      </c>
      <c r="C268" s="4">
        <v>39.091703000000003</v>
      </c>
      <c r="D268" s="4">
        <v>9.4722220900000007</v>
      </c>
      <c r="E268" s="35">
        <f>D268/C268</f>
        <v>0.2423077370151922</v>
      </c>
      <c r="F268" s="39" t="s">
        <v>16</v>
      </c>
      <c r="G268" s="40" t="s">
        <v>16</v>
      </c>
      <c r="H268" s="40" t="s">
        <v>16</v>
      </c>
      <c r="I268" s="9" t="s">
        <v>16</v>
      </c>
    </row>
    <row r="269" spans="1:9" x14ac:dyDescent="0.25">
      <c r="A269" s="50" t="s">
        <v>23</v>
      </c>
      <c r="B269" s="1">
        <v>4.8281510000000001</v>
      </c>
      <c r="C269" s="4">
        <v>4.8281510000000001</v>
      </c>
      <c r="D269" s="4">
        <v>1.0226393499999999</v>
      </c>
      <c r="E269" s="35">
        <f t="shared" ref="E269:E271" si="45">D269/C269</f>
        <v>0.21180765680278019</v>
      </c>
      <c r="F269" s="39">
        <v>0.45500000000000002</v>
      </c>
      <c r="G269" s="40">
        <v>0.45500000000000002</v>
      </c>
      <c r="H269" s="40">
        <v>0</v>
      </c>
      <c r="I269" s="9">
        <f t="shared" ref="I269:I271" si="46">H269/G269</f>
        <v>0</v>
      </c>
    </row>
    <row r="270" spans="1:9" x14ac:dyDescent="0.25">
      <c r="A270" s="52" t="s">
        <v>14</v>
      </c>
      <c r="B270" s="1">
        <v>5.6229740000000001</v>
      </c>
      <c r="C270" s="4">
        <v>5.6229740000000001</v>
      </c>
      <c r="D270" s="4">
        <v>1.0026676700000001</v>
      </c>
      <c r="E270" s="35">
        <f t="shared" si="45"/>
        <v>0.17831625577496893</v>
      </c>
      <c r="F270" s="39">
        <v>1.382226</v>
      </c>
      <c r="G270" s="40">
        <v>1.382226</v>
      </c>
      <c r="H270" s="40">
        <v>0.14528197000000001</v>
      </c>
      <c r="I270" s="9">
        <f t="shared" si="46"/>
        <v>0.10510724729530484</v>
      </c>
    </row>
    <row r="271" spans="1:9" x14ac:dyDescent="0.25">
      <c r="A271" s="52" t="s">
        <v>31</v>
      </c>
      <c r="B271" s="1">
        <v>7.296195</v>
      </c>
      <c r="C271" s="4">
        <v>7.3961949999999996</v>
      </c>
      <c r="D271" s="4">
        <v>1.3462331399999998</v>
      </c>
      <c r="E271" s="35">
        <f t="shared" si="45"/>
        <v>0.18201698846501477</v>
      </c>
      <c r="F271" s="39">
        <v>0.719661</v>
      </c>
      <c r="G271" s="40">
        <v>0.719661</v>
      </c>
      <c r="H271" s="40">
        <v>6.1478120000000004E-2</v>
      </c>
      <c r="I271" s="9">
        <f t="shared" si="46"/>
        <v>8.5426499421255297E-2</v>
      </c>
    </row>
    <row r="272" spans="1:9" ht="15.75" thickBot="1" x14ac:dyDescent="0.3">
      <c r="A272" s="54" t="s">
        <v>25</v>
      </c>
      <c r="B272" s="28">
        <v>5630.6027430000004</v>
      </c>
      <c r="C272" s="29">
        <v>5564.3731040000002</v>
      </c>
      <c r="D272" s="29">
        <v>988.05499888999998</v>
      </c>
      <c r="E272" s="36">
        <f>D272/C272</f>
        <v>0.17756807108777944</v>
      </c>
      <c r="F272" s="80" t="s">
        <v>16</v>
      </c>
      <c r="G272" s="81" t="s">
        <v>16</v>
      </c>
      <c r="H272" s="81" t="s">
        <v>16</v>
      </c>
      <c r="I272" s="67" t="s">
        <v>16</v>
      </c>
    </row>
    <row r="273" spans="1:9" ht="15.75" thickBot="1" x14ac:dyDescent="0.3">
      <c r="A273" s="59" t="s">
        <v>34</v>
      </c>
      <c r="B273" s="5">
        <f>SUM(B274:B316)</f>
        <v>6196.7288159999998</v>
      </c>
      <c r="C273" s="6">
        <f>SUM(C274:C316)</f>
        <v>6196.5321829999993</v>
      </c>
      <c r="D273" s="6">
        <f>SUM(D274:D316)</f>
        <v>1076.6587527999998</v>
      </c>
      <c r="E273" s="11">
        <f>D273/C273</f>
        <v>0.17375182134190811</v>
      </c>
      <c r="F273" s="7">
        <f>SUM(F274:F316)</f>
        <v>3460.0568169999983</v>
      </c>
      <c r="G273" s="8">
        <f>SUM(G274:G316)</f>
        <v>3461.5834499999983</v>
      </c>
      <c r="H273" s="8">
        <f>SUM(H274:H316)</f>
        <v>269.96490737999994</v>
      </c>
      <c r="I273" s="11">
        <f>H273/G273</f>
        <v>7.7988848536931873E-2</v>
      </c>
    </row>
    <row r="274" spans="1:9" x14ac:dyDescent="0.25">
      <c r="A274" s="60" t="s">
        <v>57</v>
      </c>
      <c r="B274" s="26">
        <v>6.4955579999999999</v>
      </c>
      <c r="C274" s="27">
        <v>6.4955579999999999</v>
      </c>
      <c r="D274" s="27">
        <v>0.66813672999999996</v>
      </c>
      <c r="E274" s="12">
        <f>D274/C274</f>
        <v>0.10286055947772307</v>
      </c>
      <c r="F274" s="106">
        <v>4.7171000000000003</v>
      </c>
      <c r="G274" s="21">
        <v>4.7171000000000003</v>
      </c>
      <c r="H274" s="21">
        <v>1.333266E-2</v>
      </c>
      <c r="I274" s="12">
        <f>H274/G274</f>
        <v>2.8264526933921264E-3</v>
      </c>
    </row>
    <row r="275" spans="1:9" x14ac:dyDescent="0.25">
      <c r="A275" s="61" t="s">
        <v>58</v>
      </c>
      <c r="B275" s="1">
        <v>56.031345999999999</v>
      </c>
      <c r="C275" s="4">
        <v>56.031345999999999</v>
      </c>
      <c r="D275" s="4">
        <v>5.4472194699999994</v>
      </c>
      <c r="E275" s="9">
        <f>D275/C275</f>
        <v>9.7217358833392997E-2</v>
      </c>
      <c r="F275" s="107">
        <v>21.538133999999999</v>
      </c>
      <c r="G275" s="23">
        <v>21.538133999999999</v>
      </c>
      <c r="H275" s="23">
        <v>2.5435841099999998</v>
      </c>
      <c r="I275" s="9">
        <f>H275/G275</f>
        <v>0.1180967724502039</v>
      </c>
    </row>
    <row r="276" spans="1:9" x14ac:dyDescent="0.25">
      <c r="A276" s="61" t="s">
        <v>59</v>
      </c>
      <c r="B276" s="1">
        <v>23.7</v>
      </c>
      <c r="C276" s="4">
        <v>23.7</v>
      </c>
      <c r="D276" s="4">
        <v>4.1326153799999998</v>
      </c>
      <c r="E276" s="9">
        <f t="shared" ref="E276:E279" si="47">D276/C276</f>
        <v>0.17437195696202532</v>
      </c>
      <c r="F276" s="107">
        <v>3.3</v>
      </c>
      <c r="G276" s="23">
        <v>3.3</v>
      </c>
      <c r="H276" s="23">
        <v>1.00269476</v>
      </c>
      <c r="I276" s="9">
        <f t="shared" ref="I276:I283" si="48">H276/G276</f>
        <v>0.30384689696969697</v>
      </c>
    </row>
    <row r="277" spans="1:9" x14ac:dyDescent="0.25">
      <c r="A277" s="61" t="s">
        <v>60</v>
      </c>
      <c r="B277" s="1">
        <v>14.7188</v>
      </c>
      <c r="C277" s="4">
        <v>14.7188</v>
      </c>
      <c r="D277" s="4">
        <v>2.3136225600000002</v>
      </c>
      <c r="E277" s="9">
        <f t="shared" si="47"/>
        <v>0.15718825991249288</v>
      </c>
      <c r="F277" s="107">
        <v>3.5171000000000001</v>
      </c>
      <c r="G277" s="23">
        <v>3.5171000000000001</v>
      </c>
      <c r="H277" s="23">
        <v>0.32045024999999999</v>
      </c>
      <c r="I277" s="9">
        <f t="shared" si="48"/>
        <v>9.1112066759546209E-2</v>
      </c>
    </row>
    <row r="278" spans="1:9" x14ac:dyDescent="0.25">
      <c r="A278" s="61" t="s">
        <v>61</v>
      </c>
      <c r="B278" s="1">
        <v>39.722000000000001</v>
      </c>
      <c r="C278" s="4">
        <v>39.669199999999996</v>
      </c>
      <c r="D278" s="4">
        <v>6.0128639400000008</v>
      </c>
      <c r="E278" s="9">
        <f t="shared" si="47"/>
        <v>0.15157512478194674</v>
      </c>
      <c r="F278" s="107">
        <v>8.3818999999999999</v>
      </c>
      <c r="G278" s="23">
        <v>8.4346999999999994</v>
      </c>
      <c r="H278" s="23">
        <v>6.175945E-2</v>
      </c>
      <c r="I278" s="9">
        <f t="shared" si="48"/>
        <v>7.3220683604633243E-3</v>
      </c>
    </row>
    <row r="279" spans="1:9" x14ac:dyDescent="0.25">
      <c r="A279" s="61" t="s">
        <v>38</v>
      </c>
      <c r="B279" s="1">
        <v>4910.6621510000004</v>
      </c>
      <c r="C279" s="4">
        <v>4910.6621510000004</v>
      </c>
      <c r="D279" s="4">
        <v>876.78961977999995</v>
      </c>
      <c r="E279" s="9">
        <f t="shared" si="47"/>
        <v>0.17854814540671501</v>
      </c>
      <c r="F279" s="107">
        <v>374.82938000000001</v>
      </c>
      <c r="G279" s="23">
        <v>374.82938000000001</v>
      </c>
      <c r="H279" s="23">
        <v>126.47444052</v>
      </c>
      <c r="I279" s="9">
        <f t="shared" si="48"/>
        <v>0.33741869572764011</v>
      </c>
    </row>
    <row r="280" spans="1:9" x14ac:dyDescent="0.25">
      <c r="A280" s="61" t="s">
        <v>114</v>
      </c>
      <c r="B280" s="2" t="s">
        <v>16</v>
      </c>
      <c r="C280" s="3" t="s">
        <v>16</v>
      </c>
      <c r="D280" s="3" t="s">
        <v>16</v>
      </c>
      <c r="E280" s="9" t="s">
        <v>16</v>
      </c>
      <c r="F280" s="107">
        <v>1692.702669</v>
      </c>
      <c r="G280" s="23">
        <v>1692.702669</v>
      </c>
      <c r="H280" s="23">
        <v>3.1328161099999998</v>
      </c>
      <c r="I280" s="9">
        <f t="shared" si="48"/>
        <v>1.8507775567287179E-3</v>
      </c>
    </row>
    <row r="281" spans="1:9" x14ac:dyDescent="0.25">
      <c r="A281" s="61" t="s">
        <v>62</v>
      </c>
      <c r="B281" s="1">
        <v>19.083057</v>
      </c>
      <c r="C281" s="4">
        <v>19.083057</v>
      </c>
      <c r="D281" s="4">
        <v>2.3613854700000001</v>
      </c>
      <c r="E281" s="9">
        <f t="shared" ref="E281:E316" si="49">D281/C281</f>
        <v>0.12374251515362555</v>
      </c>
      <c r="F281" s="107">
        <v>13.126018</v>
      </c>
      <c r="G281" s="23">
        <v>13.126018</v>
      </c>
      <c r="H281" s="23">
        <v>2.1376418500000001</v>
      </c>
      <c r="I281" s="9">
        <f t="shared" si="48"/>
        <v>0.16285531910743989</v>
      </c>
    </row>
    <row r="282" spans="1:9" ht="15" customHeight="1" x14ac:dyDescent="0.25">
      <c r="A282" s="61" t="s">
        <v>105</v>
      </c>
      <c r="B282" s="2">
        <v>7.9725999999999999</v>
      </c>
      <c r="C282" s="4">
        <v>7.9725999999999999</v>
      </c>
      <c r="D282" s="4">
        <v>1.0950281899999998</v>
      </c>
      <c r="E282" s="9">
        <f t="shared" si="49"/>
        <v>0.13734894388279856</v>
      </c>
      <c r="F282" s="108">
        <v>2.9756999999999998</v>
      </c>
      <c r="G282" s="40">
        <v>2.9756999999999998</v>
      </c>
      <c r="H282" s="40">
        <v>0.29181060999999997</v>
      </c>
      <c r="I282" s="9">
        <f t="shared" si="48"/>
        <v>9.8064525993883794E-2</v>
      </c>
    </row>
    <row r="283" spans="1:9" x14ac:dyDescent="0.25">
      <c r="A283" s="61" t="s">
        <v>63</v>
      </c>
      <c r="B283" s="1">
        <v>9.3352000000000004</v>
      </c>
      <c r="C283" s="4">
        <v>9.3352000000000004</v>
      </c>
      <c r="D283" s="4">
        <v>1.1487475700000001</v>
      </c>
      <c r="E283" s="9">
        <f t="shared" si="49"/>
        <v>0.12305548568857658</v>
      </c>
      <c r="F283" s="107">
        <v>0.2145</v>
      </c>
      <c r="G283" s="23">
        <v>0.2145</v>
      </c>
      <c r="H283" s="23">
        <v>0</v>
      </c>
      <c r="I283" s="9">
        <f t="shared" si="48"/>
        <v>0</v>
      </c>
    </row>
    <row r="284" spans="1:9" x14ac:dyDescent="0.25">
      <c r="A284" s="61" t="s">
        <v>64</v>
      </c>
      <c r="B284" s="1">
        <v>1.6757</v>
      </c>
      <c r="C284" s="4">
        <v>1.6757</v>
      </c>
      <c r="D284" s="4">
        <v>0.21117419000000001</v>
      </c>
      <c r="E284" s="9">
        <f t="shared" si="49"/>
        <v>0.12602147759145432</v>
      </c>
      <c r="F284" s="108" t="s">
        <v>16</v>
      </c>
      <c r="G284" s="40" t="s">
        <v>16</v>
      </c>
      <c r="H284" s="40" t="s">
        <v>16</v>
      </c>
      <c r="I284" s="9" t="s">
        <v>16</v>
      </c>
    </row>
    <row r="285" spans="1:9" x14ac:dyDescent="0.25">
      <c r="A285" s="61" t="s">
        <v>28</v>
      </c>
      <c r="B285" s="1">
        <v>19.2</v>
      </c>
      <c r="C285" s="4">
        <v>19.2</v>
      </c>
      <c r="D285" s="4">
        <v>2.7519907200000002</v>
      </c>
      <c r="E285" s="9">
        <f t="shared" si="49"/>
        <v>0.14333285000000001</v>
      </c>
      <c r="F285" s="107">
        <v>526.62674200000004</v>
      </c>
      <c r="G285" s="23">
        <v>527.95674199999996</v>
      </c>
      <c r="H285" s="23">
        <v>9.6336107699999989</v>
      </c>
      <c r="I285" s="9">
        <f t="shared" ref="I285:I315" si="50">H285/G285</f>
        <v>1.8246969881483208E-2</v>
      </c>
    </row>
    <row r="286" spans="1:9" x14ac:dyDescent="0.25">
      <c r="A286" s="61" t="s">
        <v>65</v>
      </c>
      <c r="B286" s="1">
        <v>6.7022719999999998</v>
      </c>
      <c r="C286" s="4">
        <v>6.7022719999999998</v>
      </c>
      <c r="D286" s="4">
        <v>0.89155770000000001</v>
      </c>
      <c r="E286" s="9">
        <f t="shared" si="49"/>
        <v>0.13302320466850645</v>
      </c>
      <c r="F286" s="107">
        <v>6.8536999999999999</v>
      </c>
      <c r="G286" s="23">
        <v>6.8536999999999999</v>
      </c>
      <c r="H286" s="23">
        <v>0.49707635999999999</v>
      </c>
      <c r="I286" s="9">
        <f t="shared" si="50"/>
        <v>7.2526716955804899E-2</v>
      </c>
    </row>
    <row r="287" spans="1:9" x14ac:dyDescent="0.25">
      <c r="A287" s="61" t="s">
        <v>109</v>
      </c>
      <c r="B287" s="1">
        <v>13.949481</v>
      </c>
      <c r="C287" s="4">
        <v>13.949481</v>
      </c>
      <c r="D287" s="4">
        <v>3.0768989200000001</v>
      </c>
      <c r="E287" s="9">
        <f t="shared" si="49"/>
        <v>0.2205744371421417</v>
      </c>
      <c r="F287" s="107">
        <v>26.263635000000001</v>
      </c>
      <c r="G287" s="23">
        <v>26.263635000000001</v>
      </c>
      <c r="H287" s="23">
        <v>1.5573143999999999</v>
      </c>
      <c r="I287" s="9">
        <f t="shared" si="50"/>
        <v>5.9295463099452904E-2</v>
      </c>
    </row>
    <row r="288" spans="1:9" x14ac:dyDescent="0.25">
      <c r="A288" s="61" t="s">
        <v>110</v>
      </c>
      <c r="B288" s="1">
        <v>11.12649</v>
      </c>
      <c r="C288" s="4">
        <v>11.12649</v>
      </c>
      <c r="D288" s="4">
        <v>1.22628023</v>
      </c>
      <c r="E288" s="9">
        <f t="shared" si="49"/>
        <v>0.11021267533606734</v>
      </c>
      <c r="F288" s="107">
        <v>1.0297000000000001</v>
      </c>
      <c r="G288" s="23">
        <v>1.0297000000000001</v>
      </c>
      <c r="H288" s="23">
        <v>0</v>
      </c>
      <c r="I288" s="9">
        <f t="shared" si="50"/>
        <v>0</v>
      </c>
    </row>
    <row r="289" spans="1:9" x14ac:dyDescent="0.25">
      <c r="A289" s="61" t="s">
        <v>66</v>
      </c>
      <c r="B289" s="1">
        <v>4.5165350000000002</v>
      </c>
      <c r="C289" s="4">
        <v>4.5165350000000002</v>
      </c>
      <c r="D289" s="4">
        <v>0.72139984999999995</v>
      </c>
      <c r="E289" s="9">
        <f t="shared" si="49"/>
        <v>0.1597241801513771</v>
      </c>
      <c r="F289" s="47">
        <v>1.7702</v>
      </c>
      <c r="G289" s="3">
        <v>1.7702</v>
      </c>
      <c r="H289" s="3">
        <v>4.788589E-2</v>
      </c>
      <c r="I289" s="9">
        <f t="shared" si="50"/>
        <v>2.7051118517681619E-2</v>
      </c>
    </row>
    <row r="290" spans="1:9" x14ac:dyDescent="0.25">
      <c r="A290" s="61" t="s">
        <v>67</v>
      </c>
      <c r="B290" s="1">
        <v>2.1464729999999999</v>
      </c>
      <c r="C290" s="4">
        <v>2.1464729999999999</v>
      </c>
      <c r="D290" s="4">
        <v>0.38896993000000002</v>
      </c>
      <c r="E290" s="9">
        <f t="shared" si="49"/>
        <v>0.18121352097137958</v>
      </c>
      <c r="F290" s="107">
        <v>0.82584900000000006</v>
      </c>
      <c r="G290" s="23">
        <v>0.82584900000000006</v>
      </c>
      <c r="H290" s="23">
        <v>2.386901E-2</v>
      </c>
      <c r="I290" s="9">
        <f t="shared" si="50"/>
        <v>2.8902390146382691E-2</v>
      </c>
    </row>
    <row r="291" spans="1:9" x14ac:dyDescent="0.25">
      <c r="A291" s="61" t="s">
        <v>36</v>
      </c>
      <c r="B291" s="1">
        <v>3.9529969999999999</v>
      </c>
      <c r="C291" s="4">
        <v>3.9529969999999999</v>
      </c>
      <c r="D291" s="4">
        <v>0</v>
      </c>
      <c r="E291" s="9">
        <f t="shared" si="49"/>
        <v>0</v>
      </c>
      <c r="F291" s="108">
        <v>0.10730000000000001</v>
      </c>
      <c r="G291" s="40">
        <v>0.10730000000000001</v>
      </c>
      <c r="H291" s="40">
        <v>0</v>
      </c>
      <c r="I291" s="9">
        <f t="shared" si="50"/>
        <v>0</v>
      </c>
    </row>
    <row r="292" spans="1:9" ht="15.75" thickBot="1" x14ac:dyDescent="0.3">
      <c r="A292" s="62" t="s">
        <v>68</v>
      </c>
      <c r="B292" s="30">
        <v>17.805430000000001</v>
      </c>
      <c r="C292" s="31">
        <v>17.805430000000001</v>
      </c>
      <c r="D292" s="31">
        <v>3.0984204399999999</v>
      </c>
      <c r="E292" s="13">
        <f t="shared" si="49"/>
        <v>0.17401547954753127</v>
      </c>
      <c r="F292" s="115">
        <v>5.44</v>
      </c>
      <c r="G292" s="25">
        <v>5.44</v>
      </c>
      <c r="H292" s="25">
        <v>0.92701206000000003</v>
      </c>
      <c r="I292" s="13">
        <f t="shared" si="50"/>
        <v>0.17040662867647058</v>
      </c>
    </row>
    <row r="293" spans="1:9" x14ac:dyDescent="0.25">
      <c r="A293" s="60" t="s">
        <v>69</v>
      </c>
      <c r="B293" s="26">
        <v>9.4499999999999993</v>
      </c>
      <c r="C293" s="27">
        <v>9.4499999999999993</v>
      </c>
      <c r="D293" s="27">
        <v>1.8502865400000001</v>
      </c>
      <c r="E293" s="12">
        <f t="shared" si="49"/>
        <v>0.19579751746031748</v>
      </c>
      <c r="F293" s="106">
        <v>55.811425</v>
      </c>
      <c r="G293" s="21">
        <v>55.811425</v>
      </c>
      <c r="H293" s="21">
        <v>3.7576122999999999</v>
      </c>
      <c r="I293" s="12">
        <f t="shared" si="50"/>
        <v>6.7326937092181391E-2</v>
      </c>
    </row>
    <row r="294" spans="1:9" x14ac:dyDescent="0.25">
      <c r="A294" s="61" t="s">
        <v>70</v>
      </c>
      <c r="B294" s="1">
        <v>7.553229</v>
      </c>
      <c r="C294" s="4">
        <v>7.553229</v>
      </c>
      <c r="D294" s="4">
        <v>1.3266939499999999</v>
      </c>
      <c r="E294" s="9">
        <f t="shared" si="49"/>
        <v>0.17564593235555281</v>
      </c>
      <c r="F294" s="47">
        <v>3.3971070000000001</v>
      </c>
      <c r="G294" s="3">
        <v>3.3971070000000001</v>
      </c>
      <c r="H294" s="3">
        <v>0.52780441</v>
      </c>
      <c r="I294" s="9">
        <f t="shared" si="50"/>
        <v>0.15536879173955956</v>
      </c>
    </row>
    <row r="295" spans="1:9" x14ac:dyDescent="0.25">
      <c r="A295" s="61" t="s">
        <v>71</v>
      </c>
      <c r="B295" s="1">
        <v>57.687970999999997</v>
      </c>
      <c r="C295" s="4">
        <v>57.687970999999997</v>
      </c>
      <c r="D295" s="4">
        <v>7.7193700400000003</v>
      </c>
      <c r="E295" s="9">
        <f t="shared" si="49"/>
        <v>0.13381247262102527</v>
      </c>
      <c r="F295" s="107">
        <v>152.560934</v>
      </c>
      <c r="G295" s="23">
        <v>152.560934</v>
      </c>
      <c r="H295" s="23">
        <v>60.058424030000005</v>
      </c>
      <c r="I295" s="9">
        <f t="shared" si="50"/>
        <v>0.39366843434505983</v>
      </c>
    </row>
    <row r="296" spans="1:9" x14ac:dyDescent="0.25">
      <c r="A296" s="61" t="s">
        <v>104</v>
      </c>
      <c r="B296" s="1">
        <v>23.156248999999999</v>
      </c>
      <c r="C296" s="4">
        <v>23.156248999999999</v>
      </c>
      <c r="D296" s="4">
        <v>2.63874743</v>
      </c>
      <c r="E296" s="9">
        <f t="shared" si="49"/>
        <v>0.11395400999531488</v>
      </c>
      <c r="F296" s="107">
        <v>116.985848</v>
      </c>
      <c r="G296" s="23">
        <v>116.985848</v>
      </c>
      <c r="H296" s="23">
        <v>2.30295088</v>
      </c>
      <c r="I296" s="9">
        <f t="shared" si="50"/>
        <v>1.9685721985790966E-2</v>
      </c>
    </row>
    <row r="297" spans="1:9" x14ac:dyDescent="0.25">
      <c r="A297" s="61" t="s">
        <v>72</v>
      </c>
      <c r="B297" s="1">
        <v>27.308866999999999</v>
      </c>
      <c r="C297" s="4">
        <v>27.308866999999999</v>
      </c>
      <c r="D297" s="4">
        <v>1.8140425900000001</v>
      </c>
      <c r="E297" s="9">
        <f t="shared" si="49"/>
        <v>6.6426871169719348E-2</v>
      </c>
      <c r="F297" s="47">
        <v>40.594548000000003</v>
      </c>
      <c r="G297" s="3">
        <v>40.594548000000003</v>
      </c>
      <c r="H297" s="3">
        <v>0.13823653</v>
      </c>
      <c r="I297" s="9">
        <f t="shared" si="50"/>
        <v>3.4052979232580688E-3</v>
      </c>
    </row>
    <row r="298" spans="1:9" x14ac:dyDescent="0.25">
      <c r="A298" s="61" t="s">
        <v>73</v>
      </c>
      <c r="B298" s="1">
        <v>70.5</v>
      </c>
      <c r="C298" s="4">
        <v>70.5</v>
      </c>
      <c r="D298" s="4">
        <v>10.522427630000001</v>
      </c>
      <c r="E298" s="9">
        <f t="shared" si="49"/>
        <v>0.14925429262411349</v>
      </c>
      <c r="F298" s="47">
        <v>3.1</v>
      </c>
      <c r="G298" s="3">
        <v>3.1</v>
      </c>
      <c r="H298" s="3">
        <v>0.14895167000000001</v>
      </c>
      <c r="I298" s="9">
        <f t="shared" si="50"/>
        <v>4.8048925806451613E-2</v>
      </c>
    </row>
    <row r="299" spans="1:9" x14ac:dyDescent="0.25">
      <c r="A299" s="61" t="s">
        <v>74</v>
      </c>
      <c r="B299" s="1">
        <v>4.0870899999999999</v>
      </c>
      <c r="C299" s="4">
        <v>4.0870899999999999</v>
      </c>
      <c r="D299" s="4">
        <v>0.77284485000000003</v>
      </c>
      <c r="E299" s="9">
        <f t="shared" si="49"/>
        <v>0.18909415990350104</v>
      </c>
      <c r="F299" s="107">
        <v>3.4325000000000001</v>
      </c>
      <c r="G299" s="23">
        <v>3.4325000000000001</v>
      </c>
      <c r="H299" s="23">
        <v>0.93313202000000006</v>
      </c>
      <c r="I299" s="9">
        <f t="shared" si="50"/>
        <v>0.27185200873998544</v>
      </c>
    </row>
    <row r="300" spans="1:9" x14ac:dyDescent="0.25">
      <c r="A300" s="103" t="s">
        <v>75</v>
      </c>
      <c r="B300" s="1">
        <v>15.489632</v>
      </c>
      <c r="C300" s="4">
        <v>15.489632</v>
      </c>
      <c r="D300" s="4">
        <v>2.0092317</v>
      </c>
      <c r="E300" s="9">
        <f t="shared" si="49"/>
        <v>0.12971461813941093</v>
      </c>
      <c r="F300" s="107">
        <v>0.403368</v>
      </c>
      <c r="G300" s="23">
        <v>0.403368</v>
      </c>
      <c r="H300" s="23">
        <v>4.6127700000000004E-3</v>
      </c>
      <c r="I300" s="9">
        <f t="shared" si="50"/>
        <v>1.143563693699054E-2</v>
      </c>
    </row>
    <row r="301" spans="1:9" x14ac:dyDescent="0.25">
      <c r="A301" s="61" t="s">
        <v>76</v>
      </c>
      <c r="B301" s="1">
        <v>9.735849</v>
      </c>
      <c r="C301" s="4">
        <v>9.735849</v>
      </c>
      <c r="D301" s="4">
        <v>1.2065056599999999</v>
      </c>
      <c r="E301" s="9">
        <f t="shared" si="49"/>
        <v>0.1239240316894808</v>
      </c>
      <c r="F301" s="47">
        <v>29.236284999999999</v>
      </c>
      <c r="G301" s="3">
        <v>29.236284999999999</v>
      </c>
      <c r="H301" s="3">
        <v>7.3056163200000004</v>
      </c>
      <c r="I301" s="9">
        <f t="shared" si="50"/>
        <v>0.24988182732518857</v>
      </c>
    </row>
    <row r="302" spans="1:9" x14ac:dyDescent="0.25">
      <c r="A302" s="104" t="s">
        <v>77</v>
      </c>
      <c r="B302" s="1">
        <v>5.41629</v>
      </c>
      <c r="C302" s="4">
        <v>5.41629</v>
      </c>
      <c r="D302" s="4">
        <v>0.82222702000000003</v>
      </c>
      <c r="E302" s="9">
        <f t="shared" si="49"/>
        <v>0.15180631391598309</v>
      </c>
      <c r="F302" s="107">
        <v>30.7182</v>
      </c>
      <c r="G302" s="23">
        <v>30.7182</v>
      </c>
      <c r="H302" s="23">
        <v>0.46707356999999999</v>
      </c>
      <c r="I302" s="9">
        <f t="shared" si="50"/>
        <v>1.520510869777526E-2</v>
      </c>
    </row>
    <row r="303" spans="1:9" x14ac:dyDescent="0.25">
      <c r="A303" s="104" t="s">
        <v>111</v>
      </c>
      <c r="B303" s="1">
        <v>44.825920000000004</v>
      </c>
      <c r="C303" s="4">
        <v>44.825920000000004</v>
      </c>
      <c r="D303" s="4">
        <v>8.36827012</v>
      </c>
      <c r="E303" s="9">
        <f t="shared" si="49"/>
        <v>0.18668373387540066</v>
      </c>
      <c r="F303" s="107">
        <v>137.56</v>
      </c>
      <c r="G303" s="23">
        <v>137.56</v>
      </c>
      <c r="H303" s="23">
        <v>34.738154729999998</v>
      </c>
      <c r="I303" s="9">
        <f t="shared" si="50"/>
        <v>0.25253092999418436</v>
      </c>
    </row>
    <row r="304" spans="1:9" x14ac:dyDescent="0.25">
      <c r="A304" s="61" t="s">
        <v>78</v>
      </c>
      <c r="B304" s="1">
        <v>16.5185</v>
      </c>
      <c r="C304" s="4">
        <v>16.5185</v>
      </c>
      <c r="D304" s="4">
        <v>3.6565615199999999</v>
      </c>
      <c r="E304" s="9">
        <f t="shared" si="49"/>
        <v>0.22136159578654235</v>
      </c>
      <c r="F304" s="107">
        <v>7.6814999999999998</v>
      </c>
      <c r="G304" s="23">
        <v>7.6814999999999998</v>
      </c>
      <c r="H304" s="23">
        <v>4.0749601000000002</v>
      </c>
      <c r="I304" s="9">
        <f t="shared" si="50"/>
        <v>0.53049015166308666</v>
      </c>
    </row>
    <row r="305" spans="1:9" x14ac:dyDescent="0.25">
      <c r="A305" s="61" t="s">
        <v>79</v>
      </c>
      <c r="B305" s="1">
        <v>3.4237350000000002</v>
      </c>
      <c r="C305" s="4">
        <v>3.4237350000000002</v>
      </c>
      <c r="D305" s="4">
        <v>0.53625511999999997</v>
      </c>
      <c r="E305" s="9">
        <f t="shared" si="49"/>
        <v>0.15662868767588611</v>
      </c>
      <c r="F305" s="108">
        <v>0.60600100000000001</v>
      </c>
      <c r="G305" s="40">
        <v>0.60600100000000001</v>
      </c>
      <c r="H305" s="40">
        <v>4.9690799999999999E-3</v>
      </c>
      <c r="I305" s="9">
        <f t="shared" si="50"/>
        <v>8.1997884491939784E-3</v>
      </c>
    </row>
    <row r="306" spans="1:9" x14ac:dyDescent="0.25">
      <c r="A306" s="61" t="s">
        <v>80</v>
      </c>
      <c r="B306" s="1">
        <v>61.771307</v>
      </c>
      <c r="C306" s="4">
        <v>61.771307</v>
      </c>
      <c r="D306" s="4">
        <v>10.717828000000001</v>
      </c>
      <c r="E306" s="9">
        <f t="shared" si="49"/>
        <v>0.17350819531793299</v>
      </c>
      <c r="F306" s="107">
        <v>20.782958000000001</v>
      </c>
      <c r="G306" s="23">
        <v>20.782958000000001</v>
      </c>
      <c r="H306" s="23">
        <v>1.84983224</v>
      </c>
      <c r="I306" s="9">
        <f t="shared" si="50"/>
        <v>8.9007168277008497E-2</v>
      </c>
    </row>
    <row r="307" spans="1:9" x14ac:dyDescent="0.25">
      <c r="A307" s="61" t="s">
        <v>112</v>
      </c>
      <c r="B307" s="2">
        <v>3.010891</v>
      </c>
      <c r="C307" s="3">
        <v>3.010891</v>
      </c>
      <c r="D307" s="3">
        <v>0.50308352000000001</v>
      </c>
      <c r="E307" s="9">
        <f t="shared" si="49"/>
        <v>0.16708792181450607</v>
      </c>
      <c r="F307" s="108">
        <v>1.8417509999999999</v>
      </c>
      <c r="G307" s="40">
        <v>1.8417509999999999</v>
      </c>
      <c r="H307" s="40">
        <v>0.16029892000000001</v>
      </c>
      <c r="I307" s="9">
        <f t="shared" si="50"/>
        <v>8.7036152009690781E-2</v>
      </c>
    </row>
    <row r="308" spans="1:9" x14ac:dyDescent="0.25">
      <c r="A308" s="61" t="s">
        <v>113</v>
      </c>
      <c r="B308" s="2">
        <v>6.1529999999999996</v>
      </c>
      <c r="C308" s="3">
        <v>6.0091669999999997</v>
      </c>
      <c r="D308" s="3">
        <v>1.0358904200000001</v>
      </c>
      <c r="E308" s="9">
        <f t="shared" si="49"/>
        <v>0.17238502774178188</v>
      </c>
      <c r="F308" s="108">
        <v>0.64700000000000002</v>
      </c>
      <c r="G308" s="40">
        <v>0.79083300000000001</v>
      </c>
      <c r="H308" s="40">
        <v>0.69843007999999995</v>
      </c>
      <c r="I308" s="9">
        <f t="shared" si="50"/>
        <v>0.88315748078292122</v>
      </c>
    </row>
    <row r="309" spans="1:9" x14ac:dyDescent="0.25">
      <c r="A309" s="61" t="s">
        <v>81</v>
      </c>
      <c r="B309" s="1">
        <v>101.37085399999999</v>
      </c>
      <c r="C309" s="4">
        <v>101.37085399999999</v>
      </c>
      <c r="D309" s="4">
        <v>17.948492079999998</v>
      </c>
      <c r="E309" s="9">
        <f t="shared" si="49"/>
        <v>0.1770577179906169</v>
      </c>
      <c r="F309" s="107">
        <v>4.7051999999999996</v>
      </c>
      <c r="G309" s="23">
        <v>4.7051999999999996</v>
      </c>
      <c r="H309" s="23">
        <v>0.71182637000000004</v>
      </c>
      <c r="I309" s="9">
        <f t="shared" si="50"/>
        <v>0.15128503995579362</v>
      </c>
    </row>
    <row r="310" spans="1:9" x14ac:dyDescent="0.25">
      <c r="A310" s="61" t="s">
        <v>82</v>
      </c>
      <c r="B310" s="1">
        <v>319.78975500000001</v>
      </c>
      <c r="C310" s="4">
        <v>319.78975500000001</v>
      </c>
      <c r="D310" s="4">
        <v>63.292586319999998</v>
      </c>
      <c r="E310" s="9">
        <f t="shared" si="49"/>
        <v>0.19791936836750756</v>
      </c>
      <c r="F310" s="107">
        <v>63.794899999999998</v>
      </c>
      <c r="G310" s="23">
        <v>63.794899999999998</v>
      </c>
      <c r="H310" s="23">
        <v>0.37770046999999995</v>
      </c>
      <c r="I310" s="9">
        <f t="shared" si="50"/>
        <v>5.9205433349687822E-3</v>
      </c>
    </row>
    <row r="311" spans="1:9" x14ac:dyDescent="0.25">
      <c r="A311" s="61" t="s">
        <v>83</v>
      </c>
      <c r="B311" s="1">
        <v>15.673621000000001</v>
      </c>
      <c r="C311" s="4">
        <v>15.673621000000001</v>
      </c>
      <c r="D311" s="4">
        <v>1.7426350800000001</v>
      </c>
      <c r="E311" s="9">
        <f t="shared" si="49"/>
        <v>0.11118267310406448</v>
      </c>
      <c r="F311" s="107">
        <v>7.2</v>
      </c>
      <c r="G311" s="23">
        <v>7.2</v>
      </c>
      <c r="H311" s="23">
        <v>0.16859786999999998</v>
      </c>
      <c r="I311" s="9">
        <f t="shared" si="50"/>
        <v>2.3416370833333332E-2</v>
      </c>
    </row>
    <row r="312" spans="1:9" x14ac:dyDescent="0.25">
      <c r="A312" s="61" t="s">
        <v>84</v>
      </c>
      <c r="B312" s="1">
        <v>55.690725999999998</v>
      </c>
      <c r="C312" s="4">
        <v>55.690725999999998</v>
      </c>
      <c r="D312" s="4">
        <v>2.92351735</v>
      </c>
      <c r="E312" s="9">
        <f t="shared" si="49"/>
        <v>5.2495586967208872E-2</v>
      </c>
      <c r="F312" s="107">
        <v>8.1892999999999994</v>
      </c>
      <c r="G312" s="23">
        <v>8.1892999999999994</v>
      </c>
      <c r="H312" s="23">
        <v>0.31481880000000001</v>
      </c>
      <c r="I312" s="9">
        <f t="shared" si="50"/>
        <v>3.8442699620236165E-2</v>
      </c>
    </row>
    <row r="313" spans="1:9" x14ac:dyDescent="0.25">
      <c r="A313" s="61" t="s">
        <v>116</v>
      </c>
      <c r="B313" s="1">
        <v>2.818705</v>
      </c>
      <c r="C313" s="4">
        <v>2.818705</v>
      </c>
      <c r="D313" s="4">
        <v>0</v>
      </c>
      <c r="E313" s="9">
        <f t="shared" si="49"/>
        <v>0</v>
      </c>
      <c r="F313" s="107">
        <v>0.18</v>
      </c>
      <c r="G313" s="23">
        <v>0.18</v>
      </c>
      <c r="H313" s="23">
        <v>0</v>
      </c>
      <c r="I313" s="9">
        <f t="shared" si="50"/>
        <v>0</v>
      </c>
    </row>
    <row r="314" spans="1:9" x14ac:dyDescent="0.25">
      <c r="A314" s="61" t="s">
        <v>85</v>
      </c>
      <c r="B314" s="1">
        <v>158.64193299999999</v>
      </c>
      <c r="C314" s="4">
        <v>158.64193299999999</v>
      </c>
      <c r="D314" s="4">
        <v>22.82159536</v>
      </c>
      <c r="E314" s="9">
        <f t="shared" si="49"/>
        <v>0.14385600911708507</v>
      </c>
      <c r="F314" s="107">
        <v>75.692165000000003</v>
      </c>
      <c r="G314" s="23">
        <v>75.692165000000003</v>
      </c>
      <c r="H314" s="23">
        <v>2.5556054100000001</v>
      </c>
      <c r="I314" s="9">
        <f t="shared" si="50"/>
        <v>3.376314325267351E-2</v>
      </c>
    </row>
    <row r="315" spans="1:9" x14ac:dyDescent="0.25">
      <c r="A315" s="110" t="s">
        <v>29</v>
      </c>
      <c r="B315" s="111">
        <v>0.59079999999999999</v>
      </c>
      <c r="C315" s="112">
        <v>0.59079999999999999</v>
      </c>
      <c r="D315" s="112">
        <v>9.3729429999999989E-2</v>
      </c>
      <c r="E315" s="113">
        <f t="shared" si="49"/>
        <v>0.15864832430602571</v>
      </c>
      <c r="F315" s="114">
        <v>0.42899999999999999</v>
      </c>
      <c r="G315" s="112">
        <v>0.42899999999999999</v>
      </c>
      <c r="H315" s="112">
        <v>0</v>
      </c>
      <c r="I315" s="9">
        <f t="shared" si="50"/>
        <v>0</v>
      </c>
    </row>
    <row r="316" spans="1:9" ht="15.75" thickBot="1" x14ac:dyDescent="0.3">
      <c r="A316" s="62" t="s">
        <v>117</v>
      </c>
      <c r="B316" s="30">
        <v>7.2678019999999997</v>
      </c>
      <c r="C316" s="31">
        <v>7.2678019999999997</v>
      </c>
      <c r="D316" s="31">
        <v>0</v>
      </c>
      <c r="E316" s="13">
        <f t="shared" si="49"/>
        <v>0</v>
      </c>
      <c r="F316" s="109">
        <v>0.28720000000000001</v>
      </c>
      <c r="G316" s="105">
        <v>0.28720000000000001</v>
      </c>
      <c r="H316" s="105">
        <v>0</v>
      </c>
      <c r="I316" s="13">
        <f>H316/G316</f>
        <v>0</v>
      </c>
    </row>
    <row r="317" spans="1:9" ht="15.75" thickBot="1" x14ac:dyDescent="0.3">
      <c r="A317" s="97" t="s">
        <v>107</v>
      </c>
      <c r="B317" s="98">
        <f>SUM(B318:B333)</f>
        <v>1017.26078</v>
      </c>
      <c r="C317" s="99">
        <f t="shared" ref="C317:D317" si="51">SUM(C318:C333)</f>
        <v>1019.2500049999999</v>
      </c>
      <c r="D317" s="99">
        <f t="shared" si="51"/>
        <v>138.39142532999995</v>
      </c>
      <c r="E317" s="100">
        <f>D317/C317</f>
        <v>0.1357777038519612</v>
      </c>
      <c r="F317" s="101">
        <f>SUM(F318:F333)</f>
        <v>1139.3572300000001</v>
      </c>
      <c r="G317" s="102">
        <f t="shared" ref="G317:H317" si="52">SUM(G318:G333)</f>
        <v>1139.368005</v>
      </c>
      <c r="H317" s="102">
        <f t="shared" si="52"/>
        <v>91.412268429999997</v>
      </c>
      <c r="I317" s="100">
        <f>H317/G317</f>
        <v>8.0230678787579252E-2</v>
      </c>
    </row>
    <row r="318" spans="1:9" x14ac:dyDescent="0.25">
      <c r="A318" s="55" t="s">
        <v>98</v>
      </c>
      <c r="B318" s="32">
        <v>275.37791900000002</v>
      </c>
      <c r="C318" s="33">
        <v>275.37791900000002</v>
      </c>
      <c r="D318" s="33">
        <v>24.290681859999999</v>
      </c>
      <c r="E318" s="38">
        <f t="shared" ref="E318:E333" si="53">D318/C318</f>
        <v>8.8208531563491108E-2</v>
      </c>
      <c r="F318" s="68">
        <v>48.783346000000002</v>
      </c>
      <c r="G318" s="69">
        <v>48.783346000000002</v>
      </c>
      <c r="H318" s="69">
        <v>3.3583677700000001</v>
      </c>
      <c r="I318" s="70">
        <f t="shared" ref="I318" si="54">H318/G318</f>
        <v>6.8842505596069609E-2</v>
      </c>
    </row>
    <row r="319" spans="1:9" x14ac:dyDescent="0.25">
      <c r="A319" s="55" t="s">
        <v>86</v>
      </c>
      <c r="B319" s="32">
        <v>49.144182999999998</v>
      </c>
      <c r="C319" s="33">
        <v>49.144182999999998</v>
      </c>
      <c r="D319" s="33">
        <v>7.64116252</v>
      </c>
      <c r="E319" s="35">
        <f t="shared" si="53"/>
        <v>0.15548457728964588</v>
      </c>
      <c r="F319" s="68">
        <v>38.434399999999997</v>
      </c>
      <c r="G319" s="69">
        <v>38.434399999999997</v>
      </c>
      <c r="H319" s="69">
        <v>8.1495108300000005</v>
      </c>
      <c r="I319" s="70">
        <f>H319/G319</f>
        <v>0.21203689481298008</v>
      </c>
    </row>
    <row r="320" spans="1:9" x14ac:dyDescent="0.25">
      <c r="A320" s="50" t="s">
        <v>26</v>
      </c>
      <c r="B320" s="1">
        <v>0.99158000000000002</v>
      </c>
      <c r="C320" s="4">
        <v>0.99158000000000002</v>
      </c>
      <c r="D320" s="4">
        <v>0.12708289</v>
      </c>
      <c r="E320" s="35">
        <f t="shared" si="53"/>
        <v>0.12816201415922063</v>
      </c>
      <c r="F320" s="39" t="s">
        <v>16</v>
      </c>
      <c r="G320" s="40" t="s">
        <v>16</v>
      </c>
      <c r="H320" s="40" t="s">
        <v>16</v>
      </c>
      <c r="I320" s="9" t="s">
        <v>16</v>
      </c>
    </row>
    <row r="321" spans="1:9" x14ac:dyDescent="0.25">
      <c r="A321" s="50" t="s">
        <v>87</v>
      </c>
      <c r="B321" s="1">
        <v>40.719161999999997</v>
      </c>
      <c r="C321" s="4">
        <v>40.719161999999997</v>
      </c>
      <c r="D321" s="4">
        <v>6.9888612400000003</v>
      </c>
      <c r="E321" s="35">
        <f t="shared" si="53"/>
        <v>0.1716356844475336</v>
      </c>
      <c r="F321" s="22">
        <v>18.18</v>
      </c>
      <c r="G321" s="23">
        <v>18.18</v>
      </c>
      <c r="H321" s="23">
        <v>5.3812487300000003</v>
      </c>
      <c r="I321" s="9">
        <f t="shared" ref="I321:I324" si="55">H321/G321</f>
        <v>0.29599827997799782</v>
      </c>
    </row>
    <row r="322" spans="1:9" x14ac:dyDescent="0.25">
      <c r="A322" s="50" t="s">
        <v>27</v>
      </c>
      <c r="B322" s="1">
        <v>145.59217200000001</v>
      </c>
      <c r="C322" s="4">
        <v>145.59217200000001</v>
      </c>
      <c r="D322" s="4">
        <v>30.730452879999998</v>
      </c>
      <c r="E322" s="35">
        <f t="shared" si="53"/>
        <v>0.2110721507746996</v>
      </c>
      <c r="F322" s="22">
        <v>172.20079999999999</v>
      </c>
      <c r="G322" s="23">
        <v>172.20079999999999</v>
      </c>
      <c r="H322" s="23">
        <v>15.772242380000002</v>
      </c>
      <c r="I322" s="9">
        <f t="shared" si="55"/>
        <v>9.1592155088710409E-2</v>
      </c>
    </row>
    <row r="323" spans="1:9" x14ac:dyDescent="0.25">
      <c r="A323" s="50" t="s">
        <v>88</v>
      </c>
      <c r="B323" s="1">
        <v>7.6831469999999999</v>
      </c>
      <c r="C323" s="4">
        <v>7.6831469999999999</v>
      </c>
      <c r="D323" s="4">
        <v>0.91576567000000009</v>
      </c>
      <c r="E323" s="35">
        <f t="shared" si="53"/>
        <v>0.11919148104285915</v>
      </c>
      <c r="F323" s="22">
        <v>61.020299999999999</v>
      </c>
      <c r="G323" s="23">
        <v>61.020299999999999</v>
      </c>
      <c r="H323" s="23">
        <v>33.178515840000003</v>
      </c>
      <c r="I323" s="9">
        <f t="shared" si="55"/>
        <v>0.54372914980752318</v>
      </c>
    </row>
    <row r="324" spans="1:9" x14ac:dyDescent="0.25">
      <c r="A324" s="50" t="s">
        <v>89</v>
      </c>
      <c r="B324" s="16">
        <v>1.361148</v>
      </c>
      <c r="C324" s="17">
        <v>1.361148</v>
      </c>
      <c r="D324" s="17">
        <v>0.19470873000000002</v>
      </c>
      <c r="E324" s="35">
        <f t="shared" si="53"/>
        <v>0.14304743495931377</v>
      </c>
      <c r="F324" s="16">
        <v>0.2394</v>
      </c>
      <c r="G324" s="17">
        <v>0.2394</v>
      </c>
      <c r="H324" s="17">
        <v>0</v>
      </c>
      <c r="I324" s="9">
        <f t="shared" si="55"/>
        <v>0</v>
      </c>
    </row>
    <row r="325" spans="1:9" x14ac:dyDescent="0.25">
      <c r="A325" s="50" t="s">
        <v>99</v>
      </c>
      <c r="B325" s="16">
        <v>2.9946999999999999</v>
      </c>
      <c r="C325" s="17">
        <v>2.9946999999999999</v>
      </c>
      <c r="D325" s="17">
        <v>0.43844886999999999</v>
      </c>
      <c r="E325" s="35">
        <f t="shared" si="53"/>
        <v>0.14640827795772532</v>
      </c>
      <c r="F325" s="45" t="s">
        <v>16</v>
      </c>
      <c r="G325" s="46" t="s">
        <v>16</v>
      </c>
      <c r="H325" s="46" t="s">
        <v>16</v>
      </c>
      <c r="I325" s="9" t="s">
        <v>16</v>
      </c>
    </row>
    <row r="326" spans="1:9" x14ac:dyDescent="0.25">
      <c r="A326" s="50" t="s">
        <v>100</v>
      </c>
      <c r="B326" s="16">
        <v>122.1542</v>
      </c>
      <c r="C326" s="17">
        <v>122.1542</v>
      </c>
      <c r="D326" s="17">
        <v>19.848396090000001</v>
      </c>
      <c r="E326" s="35">
        <f t="shared" si="53"/>
        <v>0.16248639907592208</v>
      </c>
      <c r="F326" s="82">
        <v>180.47976800000001</v>
      </c>
      <c r="G326" s="83">
        <v>180.47976800000001</v>
      </c>
      <c r="H326" s="83">
        <v>18.450683210000001</v>
      </c>
      <c r="I326" s="9">
        <f t="shared" ref="I326:I333" si="56">H326/G326</f>
        <v>0.10223131054778395</v>
      </c>
    </row>
    <row r="327" spans="1:9" x14ac:dyDescent="0.25">
      <c r="A327" s="50" t="s">
        <v>90</v>
      </c>
      <c r="B327" s="1">
        <v>9.6793960000000006</v>
      </c>
      <c r="C327" s="4">
        <v>9.6793960000000006</v>
      </c>
      <c r="D327" s="4">
        <v>1.77681935</v>
      </c>
      <c r="E327" s="35">
        <f t="shared" si="53"/>
        <v>0.18356717195990327</v>
      </c>
      <c r="F327" s="22">
        <v>6.8538839999999999</v>
      </c>
      <c r="G327" s="23">
        <v>6.8538839999999999</v>
      </c>
      <c r="H327" s="23">
        <v>4.7018697600000001</v>
      </c>
      <c r="I327" s="9">
        <f t="shared" si="56"/>
        <v>0.68601536880402414</v>
      </c>
    </row>
    <row r="328" spans="1:9" x14ac:dyDescent="0.25">
      <c r="A328" s="50" t="s">
        <v>106</v>
      </c>
      <c r="B328" s="1">
        <v>62.078699999999998</v>
      </c>
      <c r="C328" s="4">
        <v>62.078699999999998</v>
      </c>
      <c r="D328" s="4">
        <v>5.1968515199999992</v>
      </c>
      <c r="E328" s="35">
        <f t="shared" si="53"/>
        <v>8.3713923133055285E-2</v>
      </c>
      <c r="F328" s="22">
        <v>563.88599999999997</v>
      </c>
      <c r="G328" s="23">
        <v>563.88599999999997</v>
      </c>
      <c r="H328" s="23">
        <v>0.50564655999999997</v>
      </c>
      <c r="I328" s="9">
        <f t="shared" si="56"/>
        <v>8.9671770535179097E-4</v>
      </c>
    </row>
    <row r="329" spans="1:9" x14ac:dyDescent="0.25">
      <c r="A329" s="50" t="s">
        <v>35</v>
      </c>
      <c r="B329" s="1">
        <v>119.775536</v>
      </c>
      <c r="C329" s="4">
        <v>119.775536</v>
      </c>
      <c r="D329" s="4">
        <v>17.423469899999997</v>
      </c>
      <c r="E329" s="35">
        <f t="shared" si="53"/>
        <v>0.14546768465306636</v>
      </c>
      <c r="F329" s="22">
        <v>9.346819</v>
      </c>
      <c r="G329" s="23">
        <v>9.346819</v>
      </c>
      <c r="H329" s="23">
        <v>0.13119661999999999</v>
      </c>
      <c r="I329" s="9">
        <f t="shared" si="56"/>
        <v>1.4036499476452897E-2</v>
      </c>
    </row>
    <row r="330" spans="1:9" x14ac:dyDescent="0.25">
      <c r="A330" s="50" t="s">
        <v>32</v>
      </c>
      <c r="B330" s="1">
        <v>100.73950000000001</v>
      </c>
      <c r="C330" s="4">
        <v>100.73950000000001</v>
      </c>
      <c r="D330" s="4">
        <v>9.8621246099999986</v>
      </c>
      <c r="E330" s="35">
        <f t="shared" si="53"/>
        <v>9.7897295599045045E-2</v>
      </c>
      <c r="F330" s="22">
        <v>6.6818</v>
      </c>
      <c r="G330" s="23">
        <v>6.6818</v>
      </c>
      <c r="H330" s="23">
        <v>0.33136884000000005</v>
      </c>
      <c r="I330" s="9">
        <f t="shared" si="56"/>
        <v>4.9592750456463837E-2</v>
      </c>
    </row>
    <row r="331" spans="1:9" x14ac:dyDescent="0.25">
      <c r="A331" s="50" t="s">
        <v>30</v>
      </c>
      <c r="B331" s="1">
        <v>24.508593000000001</v>
      </c>
      <c r="C331" s="4">
        <v>26.508593000000001</v>
      </c>
      <c r="D331" s="4">
        <v>5.1113145300000005</v>
      </c>
      <c r="E331" s="35">
        <f t="shared" si="53"/>
        <v>0.19281726985660838</v>
      </c>
      <c r="F331" s="22">
        <v>11.75526</v>
      </c>
      <c r="G331" s="23">
        <v>11.75526</v>
      </c>
      <c r="H331" s="23">
        <v>0.42811008</v>
      </c>
      <c r="I331" s="9">
        <f t="shared" si="56"/>
        <v>3.641859729176556E-2</v>
      </c>
    </row>
    <row r="332" spans="1:9" x14ac:dyDescent="0.25">
      <c r="A332" s="50" t="s">
        <v>91</v>
      </c>
      <c r="B332" s="1">
        <v>5.1401110000000001</v>
      </c>
      <c r="C332" s="4">
        <v>5.1293360000000003</v>
      </c>
      <c r="D332" s="4">
        <v>1.1071248899999999</v>
      </c>
      <c r="E332" s="35">
        <f t="shared" si="53"/>
        <v>0.21584175612593909</v>
      </c>
      <c r="F332" s="22">
        <v>4.3344529999999999</v>
      </c>
      <c r="G332" s="23">
        <v>4.3452279999999996</v>
      </c>
      <c r="H332" s="23">
        <v>0.11216677999999999</v>
      </c>
      <c r="I332" s="9">
        <f t="shared" si="56"/>
        <v>2.5813784685176474E-2</v>
      </c>
    </row>
    <row r="333" spans="1:9" ht="15.75" thickBot="1" x14ac:dyDescent="0.3">
      <c r="A333" s="50" t="s">
        <v>92</v>
      </c>
      <c r="B333" s="28">
        <v>49.320732999999997</v>
      </c>
      <c r="C333" s="29">
        <v>49.320732999999997</v>
      </c>
      <c r="D333" s="29">
        <v>6.7381597800000002</v>
      </c>
      <c r="E333" s="36">
        <f t="shared" si="53"/>
        <v>0.13661921407372435</v>
      </c>
      <c r="F333" s="76">
        <v>17.161000000000001</v>
      </c>
      <c r="G333" s="77">
        <v>17.161000000000001</v>
      </c>
      <c r="H333" s="77">
        <v>0.91134103</v>
      </c>
      <c r="I333" s="67">
        <f t="shared" si="56"/>
        <v>5.3105356913932748E-2</v>
      </c>
    </row>
    <row r="334" spans="1:9" ht="15.75" thickBot="1" x14ac:dyDescent="0.3">
      <c r="A334" s="18" t="s">
        <v>108</v>
      </c>
      <c r="B334" s="71">
        <f>SUM(B335:B342)</f>
        <v>1068.9871700000001</v>
      </c>
      <c r="C334" s="72">
        <f t="shared" ref="C334:D334" si="57">SUM(C335:C342)</f>
        <v>1068.9871700000001</v>
      </c>
      <c r="D334" s="72">
        <f t="shared" si="57"/>
        <v>294.18798231999995</v>
      </c>
      <c r="E334" s="73">
        <f>D334/C334</f>
        <v>0.27520253804355754</v>
      </c>
      <c r="F334" s="75">
        <f>SUM(F335:F342)</f>
        <v>1927.39651</v>
      </c>
      <c r="G334" s="74">
        <f t="shared" ref="G334:H334" si="58">SUM(G335:G342)</f>
        <v>1927.39651</v>
      </c>
      <c r="H334" s="74">
        <f t="shared" si="58"/>
        <v>657.34772167999995</v>
      </c>
      <c r="I334" s="73">
        <f>H334/G334</f>
        <v>0.34105474315713064</v>
      </c>
    </row>
    <row r="335" spans="1:9" x14ac:dyDescent="0.25">
      <c r="A335" s="50" t="s">
        <v>93</v>
      </c>
      <c r="B335" s="32">
        <v>23.249666999999999</v>
      </c>
      <c r="C335" s="33">
        <v>23.249666999999999</v>
      </c>
      <c r="D335" s="33">
        <v>3.9261913500000003</v>
      </c>
      <c r="E335" s="38">
        <f t="shared" ref="E335:E342" si="59">D335/C335</f>
        <v>0.16887086382785613</v>
      </c>
      <c r="F335" s="78">
        <v>7.7005929999999996</v>
      </c>
      <c r="G335" s="79">
        <v>7.7005929999999996</v>
      </c>
      <c r="H335" s="79">
        <v>2.3127352599999997</v>
      </c>
      <c r="I335" s="70">
        <f t="shared" ref="I335:I336" si="60">H335/G335</f>
        <v>0.30033209909938102</v>
      </c>
    </row>
    <row r="336" spans="1:9" x14ac:dyDescent="0.25">
      <c r="A336" s="50" t="s">
        <v>37</v>
      </c>
      <c r="B336" s="1">
        <v>8.3779570000000003</v>
      </c>
      <c r="C336" s="4">
        <v>8.3779570000000003</v>
      </c>
      <c r="D336" s="4">
        <v>0.91849287000000002</v>
      </c>
      <c r="E336" s="35">
        <f t="shared" si="59"/>
        <v>0.10963208214126666</v>
      </c>
      <c r="F336" s="2">
        <v>1.405</v>
      </c>
      <c r="G336" s="3">
        <v>1.405</v>
      </c>
      <c r="H336" s="3">
        <v>1.07E-3</v>
      </c>
      <c r="I336" s="9">
        <f t="shared" si="60"/>
        <v>7.6156583629893241E-4</v>
      </c>
    </row>
    <row r="337" spans="1:9" x14ac:dyDescent="0.25">
      <c r="A337" s="50" t="s">
        <v>94</v>
      </c>
      <c r="B337" s="1">
        <v>28.23216</v>
      </c>
      <c r="C337" s="4">
        <v>28.23216</v>
      </c>
      <c r="D337" s="4">
        <v>3.83925071</v>
      </c>
      <c r="E337" s="35">
        <f t="shared" si="59"/>
        <v>0.13598855737570203</v>
      </c>
      <c r="F337" s="2">
        <v>76.628013999999993</v>
      </c>
      <c r="G337" s="3">
        <v>76.628013999999993</v>
      </c>
      <c r="H337" s="3">
        <v>9.68375567</v>
      </c>
      <c r="I337" s="9">
        <f>H337/G337</f>
        <v>0.12637356972346955</v>
      </c>
    </row>
    <row r="338" spans="1:9" x14ac:dyDescent="0.25">
      <c r="A338" s="56" t="s">
        <v>95</v>
      </c>
      <c r="B338" s="1">
        <v>10.706635</v>
      </c>
      <c r="C338" s="4">
        <v>10.706635</v>
      </c>
      <c r="D338" s="4">
        <v>1.2690605100000001</v>
      </c>
      <c r="E338" s="35">
        <f t="shared" si="59"/>
        <v>0.11853028612631326</v>
      </c>
      <c r="F338" s="2">
        <v>4.7192999999999996</v>
      </c>
      <c r="G338" s="3">
        <v>4.7192999999999996</v>
      </c>
      <c r="H338" s="3">
        <v>5.4364199999999994E-2</v>
      </c>
      <c r="I338" s="9">
        <f>H338/G338</f>
        <v>1.1519547390502828E-2</v>
      </c>
    </row>
    <row r="339" spans="1:9" x14ac:dyDescent="0.25">
      <c r="A339" s="56" t="s">
        <v>101</v>
      </c>
      <c r="B339" s="1">
        <v>608.37710000000004</v>
      </c>
      <c r="C339" s="4">
        <v>608.37710000000004</v>
      </c>
      <c r="D339" s="4">
        <v>137.03531899999999</v>
      </c>
      <c r="E339" s="35">
        <f t="shared" si="59"/>
        <v>0.22524733261656293</v>
      </c>
      <c r="F339" s="2">
        <v>1291.3154</v>
      </c>
      <c r="G339" s="3">
        <v>1291.3154</v>
      </c>
      <c r="H339" s="3">
        <v>362.47267599999998</v>
      </c>
      <c r="I339" s="9">
        <f t="shared" ref="I339:I340" si="61">H339/G339</f>
        <v>0.28070034323140575</v>
      </c>
    </row>
    <row r="340" spans="1:9" x14ac:dyDescent="0.25">
      <c r="A340" s="56" t="s">
        <v>102</v>
      </c>
      <c r="B340" s="1">
        <v>370.10353500000002</v>
      </c>
      <c r="C340" s="4">
        <v>370.10353500000002</v>
      </c>
      <c r="D340" s="4">
        <v>144.74973399999999</v>
      </c>
      <c r="E340" s="35">
        <f t="shared" si="59"/>
        <v>0.39110605630935136</v>
      </c>
      <c r="F340" s="2">
        <v>526.93190000000004</v>
      </c>
      <c r="G340" s="3">
        <v>526.93190000000004</v>
      </c>
      <c r="H340" s="3">
        <v>282.40251999999998</v>
      </c>
      <c r="I340" s="9">
        <f t="shared" si="61"/>
        <v>0.53593741430344222</v>
      </c>
    </row>
    <row r="341" spans="1:9" x14ac:dyDescent="0.25">
      <c r="A341" s="57" t="s">
        <v>96</v>
      </c>
      <c r="B341" s="1">
        <v>14.148</v>
      </c>
      <c r="C341" s="4">
        <v>14.148</v>
      </c>
      <c r="D341" s="4">
        <v>1.3376481599999999</v>
      </c>
      <c r="E341" s="35">
        <f t="shared" si="59"/>
        <v>9.4546802374893976E-2</v>
      </c>
      <c r="F341" s="2">
        <v>0.12443899999999999</v>
      </c>
      <c r="G341" s="3">
        <v>0.12443899999999999</v>
      </c>
      <c r="H341" s="3">
        <v>1.366092E-2</v>
      </c>
      <c r="I341" s="9">
        <f>H341/G341</f>
        <v>0.10978005287731339</v>
      </c>
    </row>
    <row r="342" spans="1:9" ht="15.75" thickBot="1" x14ac:dyDescent="0.3">
      <c r="A342" s="58" t="s">
        <v>97</v>
      </c>
      <c r="B342" s="30">
        <v>5.792116</v>
      </c>
      <c r="C342" s="31">
        <v>5.792116</v>
      </c>
      <c r="D342" s="31">
        <v>1.11228572</v>
      </c>
      <c r="E342" s="37">
        <f t="shared" si="59"/>
        <v>0.19203443439323384</v>
      </c>
      <c r="F342" s="24">
        <v>18.571864000000001</v>
      </c>
      <c r="G342" s="25">
        <v>18.571864000000001</v>
      </c>
      <c r="H342" s="25">
        <v>0.40693963</v>
      </c>
      <c r="I342" s="15">
        <f t="shared" ref="I342" si="62">H342/G342</f>
        <v>2.1911620179859165E-2</v>
      </c>
    </row>
    <row r="343" spans="1:9" x14ac:dyDescent="0.25">
      <c r="A343" s="128" t="s">
        <v>40</v>
      </c>
      <c r="B343" s="128"/>
      <c r="C343" s="128"/>
      <c r="D343" s="128"/>
      <c r="E343" s="128"/>
      <c r="F343" s="128"/>
      <c r="G343" s="128"/>
      <c r="H343" s="128"/>
      <c r="I343" s="128"/>
    </row>
    <row r="344" spans="1:9" x14ac:dyDescent="0.25">
      <c r="A344" s="126" t="s">
        <v>41</v>
      </c>
      <c r="B344" s="127"/>
      <c r="C344" s="127"/>
      <c r="D344" s="127"/>
      <c r="E344" s="127"/>
      <c r="F344" s="127"/>
      <c r="G344" s="127"/>
      <c r="H344" s="127"/>
      <c r="I344" s="127"/>
    </row>
  </sheetData>
  <mergeCells count="38">
    <mergeCell ref="A228:I228"/>
    <mergeCell ref="A229:I229"/>
    <mergeCell ref="A115:I115"/>
    <mergeCell ref="A121:I121"/>
    <mergeCell ref="A122:I122"/>
    <mergeCell ref="A123:A124"/>
    <mergeCell ref="B123:E123"/>
    <mergeCell ref="F123:I123"/>
    <mergeCell ref="A116:I116"/>
    <mergeCell ref="A117:I117"/>
    <mergeCell ref="A118:I118"/>
    <mergeCell ref="A119:I119"/>
    <mergeCell ref="A120:I120"/>
    <mergeCell ref="A113:I113"/>
    <mergeCell ref="A114:I114"/>
    <mergeCell ref="A1:I1"/>
    <mergeCell ref="A2:I2"/>
    <mergeCell ref="A3:I3"/>
    <mergeCell ref="A4:I4"/>
    <mergeCell ref="A5:I5"/>
    <mergeCell ref="A6:I6"/>
    <mergeCell ref="A7:I7"/>
    <mergeCell ref="A8:A9"/>
    <mergeCell ref="B8:E8"/>
    <mergeCell ref="F8:I8"/>
    <mergeCell ref="A343:I343"/>
    <mergeCell ref="A344:I344"/>
    <mergeCell ref="A230:I230"/>
    <mergeCell ref="A236:I236"/>
    <mergeCell ref="A237:I237"/>
    <mergeCell ref="A238:A239"/>
    <mergeCell ref="B238:E238"/>
    <mergeCell ref="F238:I238"/>
    <mergeCell ref="A231:I231"/>
    <mergeCell ref="A232:I232"/>
    <mergeCell ref="A233:I233"/>
    <mergeCell ref="A234:I234"/>
    <mergeCell ref="A235:I235"/>
  </mergeCells>
  <printOptions horizontalCentered="1"/>
  <pageMargins left="0.19685039370078741" right="0.19685039370078741" top="0.35433070866141736" bottom="0.35433070866141736" header="0" footer="0"/>
  <pageSetup scale="80" orientation="portrait" r:id="rId1"/>
  <rowBreaks count="2" manualBreakCount="2">
    <brk id="115" max="16383" man="1"/>
    <brk id="230" max="16383" man="1"/>
  </rowBreaks>
  <ignoredErrors>
    <ignoredError sqref="E10:E12 E43 E87 E104 E125:E127 E158 E202 E219 E240:E242 E273 E317 E3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Marzo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Melquiades Gonzalez</dc:creator>
  <cp:lastModifiedBy>Melquiades Gonzalez</cp:lastModifiedBy>
  <cp:lastPrinted>2024-04-01T16:23:43Z</cp:lastPrinted>
  <dcterms:created xsi:type="dcterms:W3CDTF">2016-04-07T16:05:41Z</dcterms:created>
  <dcterms:modified xsi:type="dcterms:W3CDTF">2024-04-10T12:22:15Z</dcterms:modified>
</cp:coreProperties>
</file>